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202300"/>
  <mc:AlternateContent xmlns:mc="http://schemas.openxmlformats.org/markup-compatibility/2006">
    <mc:Choice Requires="x15">
      <x15ac:absPath xmlns:x15ac="http://schemas.microsoft.com/office/spreadsheetml/2010/11/ac" url="https://idcourts.sharepoint.com/sites/IBHC/Shared Documents/Opioid Settlement/FY2026 Recommendations/"/>
    </mc:Choice>
  </mc:AlternateContent>
  <xr:revisionPtr revIDLastSave="33" documentId="8_{26AC720D-1743-49CF-AC63-71A53F617686}" xr6:coauthVersionLast="47" xr6:coauthVersionMax="47" xr10:uidLastSave="{BD90767B-43B2-4D8A-8744-9DFBC6A6AB7E}"/>
  <bookViews>
    <workbookView xWindow="-36020" yWindow="-2240" windowWidth="32160" windowHeight="15500" xr2:uid="{5E9B1A3B-77C8-4ACF-B23A-CF2FC92969EB}"/>
  </bookViews>
  <sheets>
    <sheet name="Coversheet" sheetId="8" r:id="rId1"/>
    <sheet name="List of Proposals" sheetId="1" r:id="rId2"/>
    <sheet name="Analysis-calc" sheetId="7" state="hidden" r:id="rId3"/>
    <sheet name="Counts" sheetId="9" r:id="rId4"/>
    <sheet name="Submissions 1-10" sheetId="3" r:id="rId5"/>
    <sheet name="Submissions 11-20" sheetId="4" r:id="rId6"/>
    <sheet name="Submissions 21-27" sheetId="5" r:id="rId7"/>
    <sheet name="Submissions 28-33" sheetId="6" r:id="rId8"/>
  </sheets>
  <definedNames>
    <definedName name="_xlnm._FilterDatabase" localSheetId="1" hidden="1">'List of Proposals'!$A$2:$G$72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3" i="7" l="1" a="1"/>
  <c r="B23" i="7" s="1"/>
  <c r="A23" i="7" s="1"/>
  <c r="A17" i="7" a="1"/>
  <c r="A17" i="7" s="1"/>
  <c r="A16" i="7" a="1"/>
  <c r="A16" i="7" s="1"/>
  <c r="A15" i="7" a="1"/>
  <c r="A15" i="7" s="1"/>
  <c r="A14" i="7" a="1"/>
  <c r="A14" i="7" s="1"/>
  <c r="A13" i="7" a="1"/>
  <c r="A13" i="7" s="1"/>
  <c r="A12" i="7" a="1"/>
  <c r="A12" i="7" s="1"/>
  <c r="A11" i="7" a="1"/>
  <c r="A11" i="7" s="1"/>
  <c r="A10" i="7" a="1"/>
  <c r="A10" i="7" s="1"/>
  <c r="A9" i="7" a="1"/>
  <c r="A9" i="7" s="1"/>
  <c r="A8" i="7" a="1"/>
  <c r="A8" i="7" s="1"/>
  <c r="A7" i="7" a="1"/>
  <c r="A7" i="7" s="1"/>
  <c r="A6" i="7" a="1"/>
  <c r="A6" i="7" s="1"/>
  <c r="A31" i="7" l="1"/>
  <c r="A30" i="7"/>
  <c r="A29" i="7"/>
  <c r="A28" i="7"/>
  <c r="A27" i="7"/>
  <c r="A26" i="7"/>
  <c r="A25" i="7"/>
  <c r="A24" i="7"/>
  <c r="A18" i="7"/>
  <c r="A32" i="7"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<sst xmlns="http://schemas.openxmlformats.org/spreadsheetml/2006/main" count="333" uniqueCount="180">
  <si>
    <t>Addiction treatment - inpatient and MAT</t>
  </si>
  <si>
    <t>Medication</t>
  </si>
  <si>
    <t>Tools for the Trail</t>
  </si>
  <si>
    <t>Free MAT</t>
  </si>
  <si>
    <t>Scholarships with commitment for rural practice</t>
  </si>
  <si>
    <t>Trauma-informed care training</t>
  </si>
  <si>
    <t>New location for Interfaith Sanctuary Homeless Shelter</t>
  </si>
  <si>
    <t>Narcotic Treatment Center for those charged with narcotic-related crimes</t>
  </si>
  <si>
    <t>Increased resources for drug court</t>
  </si>
  <si>
    <t>Increase residential narcotic treatment beds and personnel</t>
  </si>
  <si>
    <t>Fund peer mentor programs</t>
  </si>
  <si>
    <t>Kriegel and Associates</t>
  </si>
  <si>
    <t>CDA Marimn Health - Integrative Pain Reduction Program</t>
  </si>
  <si>
    <t>Send the funds back to the original source</t>
  </si>
  <si>
    <t>Housing</t>
  </si>
  <si>
    <t>Medical Care</t>
  </si>
  <si>
    <t>Mental Health Care</t>
  </si>
  <si>
    <t>SUD Treatment</t>
  </si>
  <si>
    <t>Mental Health Services</t>
  </si>
  <si>
    <t>Treatment</t>
  </si>
  <si>
    <t>Purchase books "The Way Out" by Alan Gordon</t>
  </si>
  <si>
    <t>Primary Care Physician CME for training in non-opioid pain treatment alternatives</t>
  </si>
  <si>
    <t>F4</t>
  </si>
  <si>
    <t>Submission #</t>
  </si>
  <si>
    <t>Count</t>
  </si>
  <si>
    <t>Proposal</t>
  </si>
  <si>
    <t>Exhibit A - Approved Opioid Abatement Strategies</t>
  </si>
  <si>
    <t>A1</t>
  </si>
  <si>
    <t>A1, B3</t>
  </si>
  <si>
    <t>A11</t>
  </si>
  <si>
    <t>A6</t>
  </si>
  <si>
    <t>Behavioral services combined with SUD services, including increasing telehealth</t>
  </si>
  <si>
    <t xml:space="preserve">A1, A3 </t>
  </si>
  <si>
    <t>D3</t>
  </si>
  <si>
    <t>D2, D4, D5</t>
  </si>
  <si>
    <t>A1, A2, A9, A11</t>
  </si>
  <si>
    <t xml:space="preserve">B2, B3, B6, C10, </t>
  </si>
  <si>
    <t>F3</t>
  </si>
  <si>
    <t>Prevention</t>
  </si>
  <si>
    <t>NAMI</t>
  </si>
  <si>
    <t>Justice Involved Person's Project at ICIO</t>
  </si>
  <si>
    <t>SUD treatment in prisons</t>
  </si>
  <si>
    <t>Recovery</t>
  </si>
  <si>
    <t>Safe and Sober Housing</t>
  </si>
  <si>
    <t>Recovery to Work Initiatives</t>
  </si>
  <si>
    <t>B1, B8</t>
  </si>
  <si>
    <t>B1, B2, B3, B4</t>
  </si>
  <si>
    <t>A8, A9, A11, B15</t>
  </si>
  <si>
    <t>D4</t>
  </si>
  <si>
    <t>MOUD for people in long-term community treatment program</t>
  </si>
  <si>
    <t>MOUD treatment for people who are currently incarcerated</t>
  </si>
  <si>
    <t>Expansion of the MOUD community re-entry pilot funded for FY2025</t>
  </si>
  <si>
    <t>D5</t>
  </si>
  <si>
    <t>F5, J3</t>
  </si>
  <si>
    <t>Submitter Organization</t>
  </si>
  <si>
    <t>Estimated Cost</t>
  </si>
  <si>
    <t>PointClickCare</t>
  </si>
  <si>
    <t>PointClickCare Information Platform - Advanced Ambulatory Portal; Emergency Department Optimization</t>
  </si>
  <si>
    <t>BPA Health</t>
  </si>
  <si>
    <t>Infrastructure</t>
  </si>
  <si>
    <t>Continued support for Idaho Recovery Coach Training Academy</t>
  </si>
  <si>
    <t>B15</t>
  </si>
  <si>
    <t>Trivium Life Services</t>
  </si>
  <si>
    <t>Mobile MOUD treatment services for housing insecure population</t>
  </si>
  <si>
    <t xml:space="preserve">A5, A1, A6, B2, B3, </t>
  </si>
  <si>
    <t>Idaho Behavioral Health Association</t>
  </si>
  <si>
    <t>Support existing and future CCBHCs</t>
  </si>
  <si>
    <t>Mental Health First Aid training program</t>
  </si>
  <si>
    <t>Recovery housing support</t>
  </si>
  <si>
    <t xml:space="preserve">K2, J3, C8, B2, </t>
  </si>
  <si>
    <t xml:space="preserve">B4, B6, </t>
  </si>
  <si>
    <t>Full Circle Health</t>
  </si>
  <si>
    <t>Funding/reimbursement for MOUD visits (with a MAT provider)</t>
  </si>
  <si>
    <t>Funding for medication and point of care testing (i.e., urine drug screens)</t>
  </si>
  <si>
    <t>Funding for contingency management in co-occuring (or stand alone) PSUD</t>
  </si>
  <si>
    <t>Funding for AOD counseling (e.g., LAADC or Idaho equivalent)</t>
  </si>
  <si>
    <t>Funding to organizations to hold SUD treatment groups (processing, psychoeducation, etc.)</t>
  </si>
  <si>
    <t>Funding for peer support specialist training and implementation</t>
  </si>
  <si>
    <t>Funding/incentives for establishment of an ED Bridge program (i.e., OUD diversion from ER (once stable) to a MAT provider)</t>
  </si>
  <si>
    <t>CCBHCs</t>
  </si>
  <si>
    <t>Kaniksu Community Health</t>
  </si>
  <si>
    <t>Behavioral Health Group</t>
  </si>
  <si>
    <t>Community Service Liaison to provide wraparound services for treatment</t>
  </si>
  <si>
    <t>B1, B2, B7, *see proposal for full list</t>
  </si>
  <si>
    <t>J3, K2</t>
  </si>
  <si>
    <t>On Campus student-led club for schools</t>
  </si>
  <si>
    <t>Scholarships/stipends for addiction studies</t>
  </si>
  <si>
    <t>IDHW DBH SUD Team</t>
  </si>
  <si>
    <t>G11, G12, B3, B6</t>
  </si>
  <si>
    <t>Oxford House</t>
  </si>
  <si>
    <t>B4</t>
  </si>
  <si>
    <t>Idaho Community Health Center Association</t>
  </si>
  <si>
    <t>Coaches vs. Overdoses</t>
  </si>
  <si>
    <t>G3, G8</t>
  </si>
  <si>
    <t xml:space="preserve">Funding for a local "Opioid Coalition" (i.e. start up costs, part-time coordinator). The purpose would be to promote awareness and to build community partnerships. </t>
  </si>
  <si>
    <t xml:space="preserve">Transportation cost to/from appointments (bus passes, etc). </t>
  </si>
  <si>
    <t>Intern stipend funding for grad students in SUD treatment related placements. </t>
  </si>
  <si>
    <t xml:space="preserve">Funding for CE events around evidence based practices in the treatment of OUD and/or co-occurring SUDs </t>
  </si>
  <si>
    <t>Treasure Valley Family Medicine</t>
  </si>
  <si>
    <t>Marimn Health</t>
  </si>
  <si>
    <t>Recovery Idaho</t>
  </si>
  <si>
    <t>IDOC</t>
  </si>
  <si>
    <t>Develop operational guidelines for recovery community centers serving persons with opioid use disorder</t>
  </si>
  <si>
    <t>B6</t>
  </si>
  <si>
    <t>B4, B1, B2</t>
  </si>
  <si>
    <t>Identify patients with an addiction</t>
  </si>
  <si>
    <t xml:space="preserve">C1, C2, </t>
  </si>
  <si>
    <t>Treatment and connection to treatment</t>
  </si>
  <si>
    <t xml:space="preserve">A1, </t>
  </si>
  <si>
    <t>C11, B2</t>
  </si>
  <si>
    <t>B2, B3</t>
  </si>
  <si>
    <t>D3, D4, D5</t>
  </si>
  <si>
    <t>D5, D6</t>
  </si>
  <si>
    <t>Scholarships for grad students wanting to work in the SUD treatment field</t>
  </si>
  <si>
    <t>Evidence-Based Community-based Prevention Programs</t>
  </si>
  <si>
    <t>G5, G6, G9-12</t>
  </si>
  <si>
    <t>Supportive services to families in treatment and recovery</t>
  </si>
  <si>
    <t>B1, C12, E8, G10</t>
  </si>
  <si>
    <t>Train primary care providers to screen and assess parents for ACEs and protective factors and refer them to resources</t>
  </si>
  <si>
    <t>A6, C12, E8</t>
  </si>
  <si>
    <t>Supportive Services</t>
  </si>
  <si>
    <t>A1, A2</t>
  </si>
  <si>
    <t>B3</t>
  </si>
  <si>
    <t>A2</t>
  </si>
  <si>
    <t>A9, C10</t>
  </si>
  <si>
    <t>C7</t>
  </si>
  <si>
    <t>B10, G6</t>
  </si>
  <si>
    <t>B7</t>
  </si>
  <si>
    <t>A10, A11</t>
  </si>
  <si>
    <t>A8</t>
  </si>
  <si>
    <t>B2</t>
  </si>
  <si>
    <t>G7</t>
  </si>
  <si>
    <t>Submissions in Order Received</t>
  </si>
  <si>
    <t>Idaho Collegiate Recovery Program at Boise State University</t>
  </si>
  <si>
    <t>B9, B13, C12, G6</t>
  </si>
  <si>
    <t>St.Vincent de Paul</t>
  </si>
  <si>
    <t>Increase peer support infrastructure</t>
  </si>
  <si>
    <t>B1</t>
  </si>
  <si>
    <t>On-site clinical navigator</t>
  </si>
  <si>
    <t>MAT, in-patient and out-patient treatment</t>
  </si>
  <si>
    <t>Recovery coaches</t>
  </si>
  <si>
    <t>C10</t>
  </si>
  <si>
    <t>I2, B11, J1, K2, G11, G12</t>
  </si>
  <si>
    <t>Exhibit A Categories</t>
  </si>
  <si>
    <t>A - Treat Opioid Use Disorder</t>
  </si>
  <si>
    <t>B - Support People in Treatment and Recovery</t>
  </si>
  <si>
    <t>D - Needs of Criminal-Justice-Involved Persons</t>
  </si>
  <si>
    <t>L - Research</t>
  </si>
  <si>
    <t>J - Leadership, Planning and Coordination</t>
  </si>
  <si>
    <t>F - Prevent Overprescribing and Ensure Appropriate Prescribing and Dispensing of Opioids</t>
  </si>
  <si>
    <t>K -Training</t>
  </si>
  <si>
    <t>C - Connect People Who Need Help to the Help they Need (Connections to Care)</t>
  </si>
  <si>
    <t>E - Needs of Pregnant or Parenting Women and Their Families, Including Babies with Neonatal Abstinence Syndrome</t>
  </si>
  <si>
    <t>G -Prevent Misuse of Opioids</t>
  </si>
  <si>
    <t>H - Prevent Overdose Deaths and Other Harms (Harm Reduction)</t>
  </si>
  <si>
    <t>I -  First Responders</t>
  </si>
  <si>
    <t>Category</t>
  </si>
  <si>
    <t>Total</t>
  </si>
  <si>
    <t>Workforce Supply</t>
  </si>
  <si>
    <t>Patient Housing Support</t>
  </si>
  <si>
    <t>Transportation and other supplies</t>
  </si>
  <si>
    <t>MAT Medication payment support</t>
  </si>
  <si>
    <t>B1, B7</t>
  </si>
  <si>
    <t>General Categories</t>
  </si>
  <si>
    <t>NA</t>
  </si>
  <si>
    <t xml:space="preserve">Expand availability of treatment for OUD and any co-occurring SUD/MH conditions, including all forms of Medication-Assisted Treatment (MAT) approved by the U.S. Food and Drug Administration. </t>
  </si>
  <si>
    <t xml:space="preserve">Scholarships and supports for behavioral health practitioners or workers involved in addressing OUD and any co-occurring SUD or mental health conditions, including but not limited to training, scholarships, fellowships, loan repayment programs, or other incentives for providers to work in rural or underserved areas. </t>
  </si>
  <si>
    <t xml:space="preserve">Provide comprehensive wrap-around services to individuals with OUD and any cooccurring SUD/MH conditions, including housing, transportation, education, job placement, job training, or childcare. </t>
  </si>
  <si>
    <t>Provide the full continuum of care of treatment and recovery services for OUD and any co-occurring SUD/MH conditions</t>
  </si>
  <si>
    <t xml:space="preserve">Provide counseling, peer-support, recovery case management and residential treatment with access to medications for those who need it to persons with OUD and any co-occurring SUD/MH conditions.  </t>
  </si>
  <si>
    <t xml:space="preserve">Provide access to housing for people with OUD and any co-occurring SUD/MH conditions, including supportive housing, recovery housing, housing assistance programs, training for housing providers, or recovery housing programs that allow or integrate FDA-approved mediation with other support services.  </t>
  </si>
  <si>
    <t>Strategy Description</t>
  </si>
  <si>
    <t>Most Recommended Strategies</t>
  </si>
  <si>
    <t>Analysis of Proposals</t>
  </si>
  <si>
    <t>Professional Development</t>
  </si>
  <si>
    <t>Voting Categories</t>
  </si>
  <si>
    <t>Voting Category</t>
  </si>
  <si>
    <t>Office of Drug Policy</t>
  </si>
  <si>
    <t>Integrated Statewide Data Analysis System to Address Idaho's Opioid Crisis</t>
  </si>
  <si>
    <t>J3, K2,  L1, L7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</si>
</sst>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0" x14ac:knownFonts="1">
    <font>
      <sz val="11"/>
      <color theme="1"/>
      <name val="Aptos Narrow"/>
      <family val="2"/>
      <scheme val="minor"/>
    </font>
    <font>
      <b/>
      <sz val="11"/>
      <color theme="1"/>
      <name val="Aptos Narrow"/>
      <family val="2"/>
      <scheme val="minor"/>
    </font>
    <font>
      <sz val="11"/>
      <color theme="1"/>
      <name val="Aptos Narrow"/>
      <family val="2"/>
      <scheme val="minor"/>
    </font>
    <font>
      <u/>
      <sz val="11"/>
      <color theme="10"/>
      <name val="Aptos Narrow"/>
      <family val="2"/>
      <scheme val="minor"/>
    </font>
    <font>
      <b/>
      <sz val="11"/>
      <color theme="0"/>
      <name val="Aptos Narrow"/>
      <family val="2"/>
      <scheme val="minor"/>
    </font>
    <font>
      <sz val="12"/>
      <color rgb="FF000000"/>
      <name val="Tw Cen MT"/>
      <family val="2"/>
    </font>
    <font>
      <b/>
      <sz val="12"/>
      <color rgb="FF000000"/>
      <name val="Tw Cen MT"/>
      <family val="2"/>
    </font>
    <font>
      <b/>
      <sz val="12"/>
      <color theme="1"/>
      <name val="Aptos Narrow"/>
      <family val="2"/>
      <scheme val="minor"/>
    </font>
    <font>
      <b/>
      <sz val="14"/>
      <color theme="1"/>
      <name val="Aptos Narrow"/>
      <family val="2"/>
      <scheme val="minor"/>
    </font>
    <font>
      <b/>
      <sz val="18"/>
      <color theme="1"/>
      <name val="Aptos Narrow"/>
      <family val="2"/>
      <scheme val="minor"/>
    </font>
  </fonts>
  <fills count="19">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2" tint="-9.9978637043366805E-2"/>
        <bgColor indexed="64"/>
      </patternFill>
    </fill>
    <fill>
      <patternFill patternType="solid">
        <fgColor theme="2" tint="-9.9978637043366805E-2"/>
        <bgColor theme="4" tint="0.79998168889431442"/>
      </patternFill>
    </fill>
    <fill>
      <patternFill patternType="solid">
        <fgColor theme="9" tint="0.79998168889431442"/>
        <bgColor theme="4" tint="0.79998168889431442"/>
      </patternFill>
    </fill>
    <fill>
      <patternFill patternType="solid">
        <fgColor theme="9" tint="0.79998168889431442"/>
        <bgColor indexed="64"/>
      </patternFill>
    </fill>
    <fill>
      <patternFill patternType="solid">
        <fgColor theme="0" tint="-0.249977111117893"/>
        <bgColor indexed="64"/>
      </patternFill>
    </fill>
    <fill>
      <patternFill patternType="solid">
        <fgColor theme="0" tint="-0.249977111117893"/>
        <bgColor theme="4" tint="0.79998168889431442"/>
      </patternFill>
    </fill>
    <fill>
      <patternFill patternType="solid">
        <fgColor theme="5" tint="0.79998168889431442"/>
        <bgColor indexed="64"/>
      </patternFill>
    </fill>
    <fill>
      <patternFill patternType="solid">
        <fgColor theme="5" tint="0.79998168889431442"/>
        <bgColor theme="4" tint="0.79998168889431442"/>
      </patternFill>
    </fill>
    <fill>
      <patternFill patternType="solid">
        <fgColor rgb="FF97E7E5"/>
        <bgColor theme="4" tint="0.79998168889431442"/>
      </patternFill>
    </fill>
    <fill>
      <patternFill patternType="solid">
        <fgColor rgb="FF97E7E5"/>
        <bgColor indexed="64"/>
      </patternFill>
    </fill>
    <fill>
      <patternFill patternType="solid">
        <fgColor theme="7" tint="0.59999389629810485"/>
        <bgColor indexed="64"/>
      </patternFill>
    </fill>
    <fill>
      <patternFill patternType="solid">
        <fgColor theme="7" tint="0.59999389629810485"/>
        <bgColor theme="4" tint="0.79998168889431442"/>
      </patternFill>
    </fill>
    <fill>
      <patternFill patternType="solid">
        <fgColor theme="4" tint="0.79998168889431442"/>
        <bgColor indexed="64"/>
      </patternFill>
    </fill>
    <fill>
      <patternFill patternType="solid">
        <fgColor rgb="FF33CCCC"/>
        <bgColor theme="4" tint="0.79998168889431442"/>
      </patternFill>
    </fill>
    <fill>
      <patternFill patternType="solid">
        <fgColor theme="0"/>
        <bgColor theme="4" tint="0.79998168889431442"/>
      </patternFill>
    </fill>
  </fills>
  <borders count="4">
    <border>
      <left/>
      <right/>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indexed="64"/>
      </left>
      <right style="thin">
        <color indexed="64"/>
      </right>
      <top style="thin">
        <color indexed="64"/>
      </top>
      <bottom style="thin">
        <color indexed="64"/>
      </bottom>
      <diagonal/>
    </border>
  </borders>
  <cellStyleXfs count="3">
    <xf numFmtId="0" fontId="0" fillId="0" borderId="0"/>
    <xf numFmtId="44" fontId="2" fillId="0" borderId="0" applyFont="0" applyFill="0" applyBorder="0" applyAlignment="0" applyProtection="0"/>
    <xf numFmtId="0" fontId="3" fillId="0" borderId="0" applyNumberFormat="0" applyFill="0" applyBorder="0" applyAlignment="0" applyProtection="0"/>
  </cellStyleXfs>
  <cellXfs count="86">
    <xf numFmtId="0" fontId="0" fillId="0" borderId="0" xfId="0"/>
    <xf numFmtId="0" fontId="1" fillId="0" borderId="0" xfId="0" applyFont="1"/>
    <xf numFmtId="44" fontId="0" fillId="0" borderId="0" xfId="1" applyFont="1"/>
    <xf numFmtId="1" fontId="0" fillId="0" borderId="0" xfId="0" applyNumberFormat="1"/>
    <xf numFmtId="0" fontId="5" fillId="0" borderId="0" xfId="0" applyFont="1" applyAlignment="1">
      <alignment vertical="center"/>
    </xf>
    <xf numFmtId="0" fontId="6" fillId="0" borderId="0" xfId="0" applyFont="1" applyAlignment="1">
      <alignment vertical="center"/>
    </xf>
    <xf numFmtId="0" fontId="4" fillId="2" borderId="1" xfId="0" applyFont="1" applyFill="1" applyBorder="1"/>
    <xf numFmtId="1" fontId="4" fillId="2" borderId="1" xfId="0" applyNumberFormat="1" applyFont="1" applyFill="1" applyBorder="1"/>
    <xf numFmtId="44" fontId="4" fillId="2" borderId="2" xfId="1" applyFont="1" applyFill="1" applyBorder="1"/>
    <xf numFmtId="1" fontId="0" fillId="3" borderId="1" xfId="0" applyNumberFormat="1" applyFill="1" applyBorder="1"/>
    <xf numFmtId="1" fontId="3" fillId="0" borderId="1" xfId="2" applyNumberFormat="1" applyBorder="1"/>
    <xf numFmtId="1" fontId="0" fillId="0" borderId="1" xfId="0" applyNumberFormat="1" applyBorder="1"/>
    <xf numFmtId="0" fontId="0" fillId="0" borderId="1" xfId="0" applyBorder="1"/>
    <xf numFmtId="44" fontId="0" fillId="0" borderId="2" xfId="1" applyFont="1" applyBorder="1"/>
    <xf numFmtId="1" fontId="3" fillId="4" borderId="1" xfId="2" applyNumberFormat="1" applyFill="1" applyBorder="1"/>
    <xf numFmtId="1" fontId="0" fillId="4" borderId="1" xfId="0" applyNumberFormat="1" applyFill="1" applyBorder="1"/>
    <xf numFmtId="0" fontId="0" fillId="4" borderId="1" xfId="0" applyFill="1" applyBorder="1"/>
    <xf numFmtId="44" fontId="0" fillId="4" borderId="2" xfId="1" applyFont="1" applyFill="1" applyBorder="1"/>
    <xf numFmtId="0" fontId="0" fillId="4" borderId="0" xfId="0" applyFill="1"/>
    <xf numFmtId="1" fontId="3" fillId="5" borderId="1" xfId="2" applyNumberFormat="1" applyFill="1" applyBorder="1"/>
    <xf numFmtId="1" fontId="0" fillId="5" borderId="1" xfId="0" applyNumberFormat="1" applyFill="1" applyBorder="1"/>
    <xf numFmtId="0" fontId="0" fillId="5" borderId="1" xfId="0" applyFill="1" applyBorder="1"/>
    <xf numFmtId="44" fontId="0" fillId="5" borderId="2" xfId="1" applyFont="1" applyFill="1" applyBorder="1"/>
    <xf numFmtId="1" fontId="3" fillId="6" borderId="1" xfId="2" applyNumberFormat="1" applyFill="1" applyBorder="1"/>
    <xf numFmtId="1" fontId="0" fillId="6" borderId="1" xfId="0" applyNumberFormat="1" applyFill="1" applyBorder="1"/>
    <xf numFmtId="0" fontId="0" fillId="6" borderId="1" xfId="0" applyFill="1" applyBorder="1"/>
    <xf numFmtId="44" fontId="0" fillId="6" borderId="2" xfId="1" applyFont="1" applyFill="1" applyBorder="1"/>
    <xf numFmtId="0" fontId="0" fillId="7" borderId="0" xfId="0" applyFill="1"/>
    <xf numFmtId="0" fontId="0" fillId="7" borderId="1" xfId="0" applyFill="1" applyBorder="1"/>
    <xf numFmtId="1" fontId="3" fillId="8" borderId="1" xfId="2" applyNumberFormat="1" applyFill="1" applyBorder="1"/>
    <xf numFmtId="1" fontId="0" fillId="8" borderId="1" xfId="0" applyNumberFormat="1" applyFill="1" applyBorder="1"/>
    <xf numFmtId="0" fontId="0" fillId="8" borderId="1" xfId="0" applyFill="1" applyBorder="1"/>
    <xf numFmtId="44" fontId="0" fillId="8" borderId="2" xfId="1" applyFont="1" applyFill="1" applyBorder="1"/>
    <xf numFmtId="1" fontId="3" fillId="9" borderId="1" xfId="2" applyNumberFormat="1" applyFill="1" applyBorder="1"/>
    <xf numFmtId="1" fontId="0" fillId="9" borderId="1" xfId="0" applyNumberFormat="1" applyFill="1" applyBorder="1"/>
    <xf numFmtId="0" fontId="0" fillId="9" borderId="1" xfId="0" applyFill="1" applyBorder="1"/>
    <xf numFmtId="44" fontId="0" fillId="9" borderId="2" xfId="1" applyFont="1" applyFill="1" applyBorder="1"/>
    <xf numFmtId="1" fontId="3" fillId="10" borderId="1" xfId="2" applyNumberFormat="1" applyFill="1" applyBorder="1"/>
    <xf numFmtId="1" fontId="0" fillId="10" borderId="1" xfId="0" applyNumberFormat="1" applyFill="1" applyBorder="1"/>
    <xf numFmtId="0" fontId="0" fillId="10" borderId="1" xfId="0" applyFill="1" applyBorder="1"/>
    <xf numFmtId="44" fontId="0" fillId="10" borderId="2" xfId="1" applyFont="1" applyFill="1" applyBorder="1"/>
    <xf numFmtId="1" fontId="3" fillId="11" borderId="1" xfId="2" applyNumberFormat="1" applyFill="1" applyBorder="1"/>
    <xf numFmtId="1" fontId="0" fillId="11" borderId="1" xfId="0" applyNumberFormat="1" applyFill="1" applyBorder="1"/>
    <xf numFmtId="0" fontId="0" fillId="11" borderId="1" xfId="0" applyFill="1" applyBorder="1"/>
    <xf numFmtId="44" fontId="0" fillId="11" borderId="2" xfId="1" applyFont="1" applyFill="1" applyBorder="1"/>
    <xf numFmtId="1" fontId="3" fillId="12" borderId="1" xfId="2" applyNumberFormat="1" applyFill="1" applyBorder="1"/>
    <xf numFmtId="1" fontId="0" fillId="12" borderId="1" xfId="0" applyNumberFormat="1" applyFill="1" applyBorder="1"/>
    <xf numFmtId="0" fontId="0" fillId="12" borderId="1" xfId="0" applyFill="1" applyBorder="1"/>
    <xf numFmtId="44" fontId="0" fillId="12" borderId="2" xfId="1" applyFont="1" applyFill="1" applyBorder="1"/>
    <xf numFmtId="1" fontId="3" fillId="13" borderId="1" xfId="2" applyNumberFormat="1" applyFill="1" applyBorder="1"/>
    <xf numFmtId="1" fontId="0" fillId="13" borderId="1" xfId="0" applyNumberFormat="1" applyFill="1" applyBorder="1"/>
    <xf numFmtId="0" fontId="0" fillId="13" borderId="1" xfId="0" applyFill="1" applyBorder="1"/>
    <xf numFmtId="44" fontId="0" fillId="13" borderId="2" xfId="1" applyFont="1" applyFill="1" applyBorder="1"/>
    <xf numFmtId="44" fontId="0" fillId="13" borderId="1" xfId="1" applyFont="1" applyFill="1" applyBorder="1"/>
    <xf numFmtId="0" fontId="7" fillId="0" borderId="0" xfId="0" applyFont="1"/>
    <xf numFmtId="0" fontId="8" fillId="0" borderId="0" xfId="0" applyFont="1"/>
    <xf numFmtId="0" fontId="0" fillId="0" borderId="0" xfId="0" applyAlignment="1">
      <alignment horizontal="center"/>
    </xf>
    <xf numFmtId="0" fontId="1" fillId="0" borderId="0" xfId="0" applyFont="1" applyAlignment="1">
      <alignment horizontal="center"/>
    </xf>
    <xf numFmtId="0" fontId="0" fillId="10" borderId="1" xfId="0" applyFill="1" applyBorder="1" applyAlignment="1">
      <alignment horizontal="center"/>
    </xf>
    <xf numFmtId="0" fontId="0" fillId="5" borderId="1" xfId="0" applyFill="1" applyBorder="1" applyAlignment="1">
      <alignment horizontal="center"/>
    </xf>
    <xf numFmtId="0" fontId="0" fillId="7" borderId="1" xfId="0" applyFill="1" applyBorder="1" applyAlignment="1">
      <alignment horizontal="center"/>
    </xf>
    <xf numFmtId="1" fontId="0" fillId="3" borderId="1" xfId="0" applyNumberFormat="1" applyFill="1" applyBorder="1" applyAlignment="1">
      <alignment horizontal="center"/>
    </xf>
    <xf numFmtId="0" fontId="0" fillId="9" borderId="1" xfId="0" applyFill="1" applyBorder="1" applyAlignment="1">
      <alignment horizontal="center"/>
    </xf>
    <xf numFmtId="0" fontId="0" fillId="13" borderId="1" xfId="0" applyFill="1" applyBorder="1" applyAlignment="1">
      <alignment horizontal="center"/>
    </xf>
    <xf numFmtId="0" fontId="9" fillId="0" borderId="0" xfId="0" applyFont="1"/>
    <xf numFmtId="1" fontId="3" fillId="14" borderId="1" xfId="2" applyNumberFormat="1" applyFill="1" applyBorder="1"/>
    <xf numFmtId="1" fontId="0" fillId="14" borderId="1" xfId="0" applyNumberFormat="1" applyFill="1" applyBorder="1"/>
    <xf numFmtId="0" fontId="0" fillId="14" borderId="1" xfId="0" applyFill="1" applyBorder="1"/>
    <xf numFmtId="44" fontId="0" fillId="14" borderId="2" xfId="1" applyFont="1" applyFill="1" applyBorder="1"/>
    <xf numFmtId="1" fontId="3" fillId="15" borderId="1" xfId="2" applyNumberFormat="1" applyFill="1" applyBorder="1"/>
    <xf numFmtId="1" fontId="0" fillId="15" borderId="1" xfId="0" applyNumberFormat="1" applyFill="1" applyBorder="1"/>
    <xf numFmtId="0" fontId="0" fillId="15" borderId="1" xfId="0" applyFill="1" applyBorder="1"/>
    <xf numFmtId="44" fontId="0" fillId="15" borderId="2" xfId="1" applyFont="1" applyFill="1" applyBorder="1"/>
    <xf numFmtId="1" fontId="3" fillId="17" borderId="1" xfId="2" applyNumberFormat="1" applyFill="1" applyBorder="1"/>
    <xf numFmtId="1" fontId="0" fillId="17" borderId="1" xfId="0" applyNumberFormat="1" applyFill="1" applyBorder="1"/>
    <xf numFmtId="0" fontId="0" fillId="17" borderId="1" xfId="0" applyFill="1" applyBorder="1"/>
    <xf numFmtId="44" fontId="0" fillId="17" borderId="2" xfId="1" applyFont="1" applyFill="1" applyBorder="1"/>
    <xf numFmtId="44" fontId="0" fillId="17" borderId="1" xfId="1" applyFont="1" applyFill="1" applyBorder="1"/>
    <xf numFmtId="0" fontId="0" fillId="0" borderId="3" xfId="0" applyBorder="1"/>
    <xf numFmtId="0" fontId="0" fillId="5" borderId="3" xfId="0" applyFill="1" applyBorder="1"/>
    <xf numFmtId="0" fontId="0" fillId="9" borderId="3" xfId="0" applyFill="1" applyBorder="1"/>
    <xf numFmtId="0" fontId="0" fillId="16" borderId="3" xfId="0" applyFill="1" applyBorder="1"/>
    <xf numFmtId="0" fontId="0" fillId="13" borderId="3" xfId="0" applyFill="1" applyBorder="1"/>
    <xf numFmtId="1" fontId="0" fillId="17" borderId="3" xfId="0" applyNumberFormat="1" applyFill="1" applyBorder="1"/>
    <xf numFmtId="0" fontId="0" fillId="10" borderId="3" xfId="0" applyFill="1" applyBorder="1"/>
    <xf numFmtId="1" fontId="0" fillId="18" borderId="0" xfId="0" applyNumberFormat="1" applyFill="1" applyBorder="1"/>
  </cellXfs>
  <cellStyles count="3">
    <cellStyle name="Currency" xfId="1" builtinId="4"/>
    <cellStyle name="Hyperlink" xfId="2" builtinId="8"/>
    <cellStyle name="Normal" xfId="0" builtinId="0"/>
  </cellStyles>
  <dxfs count="0"/>
  <tableStyles count="0" defaultTableStyle="TableStyleMedium2" defaultPivotStyle="PivotStyleLight16"/>
  <colors>
    <mruColors>
      <color rgb="FF97E7E5"/>
      <color rgb="FF33CCCC"/>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hyperlink" Target="https://ag.idaho.gov/content/uploads/2022/08/Exhibit-A-Approved-Uses.pdf"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s://youtu.be/-YnbkzPopbw" TargetMode="External"/><Relationship Id="rId1" Type="http://schemas.openxmlformats.org/officeDocument/2006/relationships/image" Target="../media/image2.png"/><Relationship Id="rId5" Type="http://schemas.openxmlformats.org/officeDocument/2006/relationships/image" Target="http://www.marimnhealth.org/2022BPTWLogo.png" TargetMode="External"/><Relationship Id="rId4" Type="http://schemas.openxmlformats.org/officeDocument/2006/relationships/image" Target="http://www.marimnhealth.org/MHLogo2023.jpg"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s://www.justice.gov/usao-edky/pr/us-attorney-s-office-announces-agreement-ensure-access-medications-opioid-use-disorder"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0</xdr:col>
      <xdr:colOff>304800</xdr:colOff>
      <xdr:row>1</xdr:row>
      <xdr:rowOff>93346</xdr:rowOff>
    </xdr:from>
    <xdr:to>
      <xdr:col>14</xdr:col>
      <xdr:colOff>533400</xdr:colOff>
      <xdr:row>20</xdr:row>
      <xdr:rowOff>76201</xdr:rowOff>
    </xdr:to>
    <xdr:sp macro="" textlink="">
      <xdr:nvSpPr>
        <xdr:cNvPr id="2" name="TextBox 1">
          <a:hlinkClick xmlns:r="http://schemas.openxmlformats.org/officeDocument/2006/relationships" r:id="rId1" tooltip="https://ag.idaho.gov/content/uploads/2022/08/Exhibit-A-Approved-Uses.pdf"/>
          <a:extLst>
            <a:ext uri="{FF2B5EF4-FFF2-40B4-BE49-F238E27FC236}">
              <a16:creationId xmlns:a16="http://schemas.microsoft.com/office/drawing/2014/main" id="{00000000-0008-0000-0000-000002000000}"/>
            </a:ext>
          </a:extLst>
        </xdr:cNvPr>
        <xdr:cNvSpPr txBox="1"/>
      </xdr:nvSpPr>
      <xdr:spPr>
        <a:xfrm>
          <a:off x="304800" y="274321"/>
          <a:ext cx="8763000" cy="3421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workbook</a:t>
          </a:r>
          <a:r>
            <a:rPr lang="en-US" sz="1100" baseline="0"/>
            <a:t> documents the submissions received by the IBHC for consideration for Fiscal Year 2026 funding from the Opioid Settlement Fund.</a:t>
          </a:r>
        </a:p>
        <a:p>
          <a:endParaRPr lang="en-US" sz="1100" baseline="0"/>
        </a:p>
        <a:p>
          <a:r>
            <a:rPr lang="en-US" sz="1100" baseline="0">
              <a:solidFill>
                <a:schemeClr val="dk1"/>
              </a:solidFill>
              <a:effectLst/>
              <a:latin typeface="+mn-lt"/>
              <a:ea typeface="+mn-ea"/>
              <a:cs typeface="+mn-cs"/>
            </a:rPr>
            <a:t>The "List of Proposals" worksheet lists each submission and briefly describes the proposal/recommendation(s) provided, along with categorizations for each proposal.</a:t>
          </a:r>
          <a:br>
            <a:rPr lang="en-US" sz="1100" baseline="0">
              <a:solidFill>
                <a:schemeClr val="dk1"/>
              </a:solidFill>
              <a:effectLst/>
              <a:latin typeface="+mn-lt"/>
              <a:ea typeface="+mn-ea"/>
              <a:cs typeface="+mn-cs"/>
            </a:rPr>
          </a:br>
          <a:r>
            <a:rPr lang="en-US" sz="1100" baseline="0">
              <a:solidFill>
                <a:schemeClr val="dk1"/>
              </a:solidFill>
              <a:effectLst/>
              <a:latin typeface="+mn-lt"/>
              <a:ea typeface="+mn-ea"/>
              <a:cs typeface="+mn-cs"/>
            </a:rPr>
            <a:t>The "Counts" worksheet shows the counts by voting category and abatement strategy.</a:t>
          </a:r>
          <a:endParaRPr lang="en-US">
            <a:effectLst/>
          </a:endParaRPr>
        </a:p>
        <a:p>
          <a:r>
            <a:rPr lang="en-US" sz="1100" baseline="0">
              <a:solidFill>
                <a:schemeClr val="dk1"/>
              </a:solidFill>
              <a:effectLst/>
              <a:latin typeface="+mn-lt"/>
              <a:ea typeface="+mn-ea"/>
              <a:cs typeface="+mn-cs"/>
            </a:rPr>
            <a:t>The "Submissions" worksheets contain the emails and proposals received from agencies and the public.</a:t>
          </a:r>
          <a:endParaRPr lang="en-US">
            <a:effectLst/>
          </a:endParaRPr>
        </a:p>
        <a:p>
          <a:endParaRPr lang="en-US" sz="1100" baseline="0"/>
        </a:p>
        <a:p>
          <a:r>
            <a:rPr lang="en-US" sz="1100">
              <a:solidFill>
                <a:schemeClr val="dk1"/>
              </a:solidFill>
              <a:effectLst/>
              <a:latin typeface="+mn-lt"/>
              <a:ea typeface="+mn-ea"/>
              <a:cs typeface="+mn-cs"/>
            </a:rPr>
            <a:t>To view the submissions and proposals associated with each voting category, please view the next tab "List of Proposals."  </a:t>
          </a:r>
          <a:r>
            <a:rPr lang="en-US" sz="1100" b="1">
              <a:solidFill>
                <a:schemeClr val="dk1"/>
              </a:solidFill>
              <a:effectLst/>
              <a:latin typeface="+mn-lt"/>
              <a:ea typeface="+mn-ea"/>
              <a:cs typeface="+mn-cs"/>
            </a:rPr>
            <a:t>Submissions are numbered in column A and hyperlinked to the full text and attachments</a:t>
          </a:r>
          <a:r>
            <a:rPr lang="en-US" sz="1100">
              <a:solidFill>
                <a:schemeClr val="dk1"/>
              </a:solidFill>
              <a:effectLst/>
              <a:latin typeface="+mn-lt"/>
              <a:ea typeface="+mn-ea"/>
              <a:cs typeface="+mn-cs"/>
            </a:rPr>
            <a:t>.  Proposals are described in column F. The general categories are shown in column H and can be sorted by selecting the arrow in the lefthand corner of the cell.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r>
            <a:rPr lang="en-US" sz="1100" baseline="0"/>
            <a:t>Column A - Identifies a number and hyperlink to each submission.</a:t>
          </a:r>
        </a:p>
        <a:p>
          <a:r>
            <a:rPr lang="en-US" sz="1100" baseline="0"/>
            <a:t>Column B - The </a:t>
          </a:r>
          <a:r>
            <a:rPr lang="en-US" sz="1100" i="1" baseline="0"/>
            <a:t>proposals</a:t>
          </a:r>
          <a:r>
            <a:rPr lang="en-US" sz="1100" baseline="0"/>
            <a:t> are numbered 1 through 69, as </a:t>
          </a:r>
          <a:r>
            <a:rPr lang="en-US" sz="1100" baseline="0">
              <a:solidFill>
                <a:schemeClr val="dk1"/>
              </a:solidFill>
              <a:effectLst/>
              <a:latin typeface="+mn-lt"/>
              <a:ea typeface="+mn-ea"/>
              <a:cs typeface="+mn-cs"/>
            </a:rPr>
            <a:t>each submission may contain more than one proposal. </a:t>
          </a:r>
          <a:r>
            <a:rPr lang="en-US" sz="1100" baseline="0"/>
            <a:t>  </a:t>
          </a:r>
        </a:p>
        <a:p>
          <a:r>
            <a:rPr lang="en-US" sz="1100" baseline="0"/>
            <a:t>Column D - Provides a brief description or paraphrase of the proposal.</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Columns E - The alphanumerals correspond to numbered strategies provided in the </a:t>
          </a:r>
          <a:r>
            <a:rPr lang="en-US" sz="1100" u="sng" baseline="0">
              <a:solidFill>
                <a:schemeClr val="dk1"/>
              </a:solidFill>
              <a:effectLst/>
              <a:latin typeface="+mn-lt"/>
              <a:ea typeface="+mn-ea"/>
              <a:cs typeface="+mn-cs"/>
            </a:rPr>
            <a:t>Opioid Settlement Exhibit A - Approved Opioid Abatement Strategies</a:t>
          </a:r>
          <a:r>
            <a:rPr lang="en-US" sz="1100" baseline="0">
              <a:solidFill>
                <a:schemeClr val="dk1"/>
              </a:solidFill>
              <a:effectLst/>
              <a:latin typeface="+mn-lt"/>
              <a:ea typeface="+mn-ea"/>
              <a:cs typeface="+mn-cs"/>
            </a:rPr>
            <a:t>.  	Some proposals encompass more than one strategy.</a:t>
          </a:r>
          <a:endParaRPr lang="en-US">
            <a:effectLst/>
          </a:endParaRPr>
        </a:p>
        <a:p>
          <a:r>
            <a:rPr lang="en-US" sz="1100" b="1" baseline="0">
              <a:solidFill>
                <a:schemeClr val="dk1"/>
              </a:solidFill>
              <a:effectLst/>
              <a:latin typeface="+mn-lt"/>
              <a:ea typeface="+mn-ea"/>
              <a:cs typeface="+mn-cs"/>
            </a:rPr>
            <a:t>Column F - Indicates the voting category for the proposal.</a:t>
          </a:r>
          <a:endParaRPr lang="en-US" b="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Column G - If the submitter provided a cost estimate, that information is noted here.</a:t>
          </a:r>
          <a:endParaRPr lang="en-US">
            <a:effectLst/>
          </a:endParaRPr>
        </a:p>
        <a:p>
          <a:endParaRPr lang="en-US" sz="1100" baseline="0"/>
        </a:p>
        <a:p>
          <a:endParaRPr lang="en-US" sz="1100" baseline="0"/>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2</xdr:row>
      <xdr:rowOff>3</xdr:rowOff>
    </xdr:from>
    <xdr:to>
      <xdr:col>15</xdr:col>
      <xdr:colOff>594359</xdr:colOff>
      <xdr:row>14</xdr:row>
      <xdr:rowOff>1</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 y="361953"/>
          <a:ext cx="9738358" cy="21716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#1</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To Whom It May Concern,</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 believe a portion of the funds should be used to find a suitable location for the Interfaith Sanctuary Homeless Shelter. A main thoroughfare of the City of Boise is not an appropriate place for this facility. They could sell the current building on State Street (probably for substantial profit) and find a more fitting location to build with some of these funds.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Regards,</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DAVID CHOATE, CM&amp;AP </a:t>
          </a:r>
          <a:endParaRPr lang="en-US" sz="1100">
            <a:solidFill>
              <a:schemeClr val="dk1"/>
            </a:solidFill>
            <a:effectLst/>
            <a:latin typeface="+mn-lt"/>
            <a:ea typeface="+mn-ea"/>
            <a:cs typeface="+mn-cs"/>
          </a:endParaRPr>
        </a:p>
      </xdr:txBody>
    </xdr:sp>
    <xdr:clientData/>
  </xdr:twoCellAnchor>
  <xdr:twoCellAnchor>
    <xdr:from>
      <xdr:col>0</xdr:col>
      <xdr:colOff>0</xdr:colOff>
      <xdr:row>15</xdr:row>
      <xdr:rowOff>49531</xdr:rowOff>
    </xdr:from>
    <xdr:to>
      <xdr:col>16</xdr:col>
      <xdr:colOff>13334</xdr:colOff>
      <xdr:row>30</xdr:row>
      <xdr:rowOff>114300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0" y="2764156"/>
          <a:ext cx="9766934" cy="27793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#2</a:t>
          </a:r>
        </a:p>
        <a:p>
          <a:endParaRPr lang="en-US" sz="1100" b="0" i="0" u="none" strike="noStrike" baseline="0">
            <a:solidFill>
              <a:schemeClr val="dk1"/>
            </a:solidFill>
            <a:latin typeface="+mn-lt"/>
            <a:ea typeface="+mn-ea"/>
            <a:cs typeface="+mn-cs"/>
          </a:endParaRPr>
        </a:p>
        <a:p>
          <a:r>
            <a:rPr lang="en-US" sz="1100">
              <a:solidFill>
                <a:schemeClr val="dk1"/>
              </a:solidFill>
              <a:effectLst/>
              <a:latin typeface="+mn-lt"/>
              <a:ea typeface="+mn-ea"/>
              <a:cs typeface="+mn-cs"/>
            </a:rPr>
            <a:t>The entire proceeds should go to addiction treatment (including inpatient and medication assisted treatment). There’s no question the settlement should go to the victims of the opioid crisis: the individuals who became addicted to opioids—whether it started directly from a doctor’s prescription or indirectly from the flood of opioids due to the demand created by prescription drugs. Let’s get them as much addiction help as we can. It’s the only way to even try to repair the damage caused by these companies.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I’ve seen so many lives ruined by the prescription to street drugs pipeline and these individuals need our empathy and assistance not incarceration. I do not think any of the money should go to law enforcement, which has been funded for years on the ineffective “war on drugs.” There is no evidence money spent on law enforcement reduces drug use long term. Reducing demand by treating addiction is the only effective way to help individuals and also limit the drugs coming into the community.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Spending the money on the victims through addiction treatment is the right thing to do.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Sincerely,</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Melissa Winberg </a:t>
          </a:r>
        </a:p>
      </xdr:txBody>
    </xdr:sp>
    <xdr:clientData/>
  </xdr:twoCellAnchor>
  <xdr:twoCellAnchor>
    <xdr:from>
      <xdr:col>0</xdr:col>
      <xdr:colOff>0</xdr:colOff>
      <xdr:row>31</xdr:row>
      <xdr:rowOff>133350</xdr:rowOff>
    </xdr:from>
    <xdr:to>
      <xdr:col>15</xdr:col>
      <xdr:colOff>590549</xdr:colOff>
      <xdr:row>45</xdr:row>
      <xdr:rowOff>76200</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0" y="5743575"/>
          <a:ext cx="9734549" cy="2476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#3</a:t>
          </a:r>
        </a:p>
        <a:p>
          <a:endParaRPr lang="en-US" sz="1100" b="0" i="0" u="none" strike="noStrike" baseline="0">
            <a:solidFill>
              <a:schemeClr val="dk1"/>
            </a:solidFill>
            <a:latin typeface="+mn-lt"/>
            <a:ea typeface="+mn-ea"/>
            <a:cs typeface="+mn-cs"/>
          </a:endParaRPr>
        </a:p>
        <a:p>
          <a:r>
            <a:rPr lang="en-US" sz="1100">
              <a:solidFill>
                <a:schemeClr val="dk1"/>
              </a:solidFill>
              <a:effectLst/>
              <a:latin typeface="+mn-lt"/>
              <a:ea typeface="+mn-ea"/>
              <a:cs typeface="+mn-cs"/>
            </a:rPr>
            <a:t>Opioid funds:</a:t>
          </a:r>
        </a:p>
        <a:p>
          <a:r>
            <a:rPr lang="en-US" sz="1100">
              <a:solidFill>
                <a:schemeClr val="dk1"/>
              </a:solidFill>
              <a:effectLst/>
              <a:latin typeface="+mn-lt"/>
              <a:ea typeface="+mn-ea"/>
              <a:cs typeface="+mn-cs"/>
            </a:rPr>
            <a:t>Rec spend Idaho settlement monies on making vivitrol, naltrexone, subuxone, &amp; methadone avail free of charge to Idaho residents. </a:t>
          </a:r>
        </a:p>
        <a:p>
          <a:r>
            <a:rPr lang="en-US" sz="1100">
              <a:solidFill>
                <a:schemeClr val="dk1"/>
              </a:solidFill>
              <a:effectLst/>
              <a:latin typeface="+mn-lt"/>
              <a:ea typeface="+mn-ea"/>
              <a:cs typeface="+mn-cs"/>
            </a:rPr>
            <a:t> </a:t>
          </a:r>
        </a:p>
      </xdr:txBody>
    </xdr:sp>
    <xdr:clientData/>
  </xdr:twoCellAnchor>
  <xdr:twoCellAnchor>
    <xdr:from>
      <xdr:col>0</xdr:col>
      <xdr:colOff>66675</xdr:colOff>
      <xdr:row>36</xdr:row>
      <xdr:rowOff>34290</xdr:rowOff>
    </xdr:from>
    <xdr:to>
      <xdr:col>6</xdr:col>
      <xdr:colOff>219075</xdr:colOff>
      <xdr:row>44</xdr:row>
      <xdr:rowOff>15240</xdr:rowOff>
    </xdr:to>
    <xdr:pic>
      <xdr:nvPicPr>
        <xdr:cNvPr id="5" name="Picture 4" descr="1663172225615">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549390"/>
          <a:ext cx="38100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104775</xdr:rowOff>
    </xdr:from>
    <xdr:to>
      <xdr:col>15</xdr:col>
      <xdr:colOff>594359</xdr:colOff>
      <xdr:row>71</xdr:row>
      <xdr:rowOff>104776</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0" y="8429625"/>
          <a:ext cx="9738359" cy="45243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#4</a:t>
          </a:r>
        </a:p>
        <a:p>
          <a:br>
            <a:rPr lang="en-US" sz="1100">
              <a:solidFill>
                <a:schemeClr val="dk1"/>
              </a:solidFill>
              <a:effectLst/>
              <a:latin typeface="+mn-lt"/>
              <a:ea typeface="+mn-ea"/>
              <a:cs typeface="+mn-cs"/>
            </a:rPr>
          </a:br>
          <a:r>
            <a:rPr lang="en-US" sz="1100">
              <a:solidFill>
                <a:schemeClr val="dk1"/>
              </a:solidFill>
              <a:effectLst/>
              <a:latin typeface="+mn-lt"/>
              <a:ea typeface="+mn-ea"/>
              <a:cs typeface="+mn-cs"/>
            </a:rPr>
            <a:t>Hello,</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 saw on the news that the state has access to about $2 Million in a Opioid Settlement Fund, and are interested in some ideas as how to disperse of these monies.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 would like to share my thoughts with you.</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Unfortunately, there is a diverse group of people that are dependent on receiving Social Security payments to live, and they are having to pay for Medication, Housing,</a:t>
          </a:r>
        </a:p>
        <a:p>
          <a:r>
            <a:rPr lang="en-US" sz="1100">
              <a:solidFill>
                <a:schemeClr val="dk1"/>
              </a:solidFill>
              <a:effectLst/>
              <a:latin typeface="+mn-lt"/>
              <a:ea typeface="+mn-ea"/>
              <a:cs typeface="+mn-cs"/>
            </a:rPr>
            <a:t>Utilities personal needs and lastly food from this income alone.  Sadly, many of these people are not fortunate enough to afford the outrageous cost of their medications </a:t>
          </a:r>
        </a:p>
        <a:p>
          <a:r>
            <a:rPr lang="en-US" sz="1100">
              <a:solidFill>
                <a:schemeClr val="dk1"/>
              </a:solidFill>
              <a:effectLst/>
              <a:latin typeface="+mn-lt"/>
              <a:ea typeface="+mn-ea"/>
              <a:cs typeface="+mn-cs"/>
            </a:rPr>
            <a:t>that are so ridiculously priced out of reach for many to obtain their medications as needed, so they go without them.  A lot of these people need our help as some are not</a:t>
          </a:r>
        </a:p>
        <a:p>
          <a:r>
            <a:rPr lang="en-US" sz="1100">
              <a:solidFill>
                <a:schemeClr val="dk1"/>
              </a:solidFill>
              <a:effectLst/>
              <a:latin typeface="+mn-lt"/>
              <a:ea typeface="+mn-ea"/>
              <a:cs typeface="+mn-cs"/>
            </a:rPr>
            <a:t>educated enough to find the assistance and help to pay for these medications prescribed by our Doctors, so they just go with out their medications period.</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For example, my husbands friend has been diagnosed with (UC) Ulcerative Colitis.  His Doctor is wanting to  prescribed Entyvio that costs for 1 months injection</a:t>
          </a:r>
        </a:p>
        <a:p>
          <a:r>
            <a:rPr lang="en-US" sz="1100">
              <a:solidFill>
                <a:schemeClr val="dk1"/>
              </a:solidFill>
              <a:effectLst/>
              <a:latin typeface="+mn-lt"/>
              <a:ea typeface="+mn-ea"/>
              <a:cs typeface="+mn-cs"/>
            </a:rPr>
            <a:t>$10,000.00!  This drug can range from $4,380.01 on the low end up to $52,560.12 a year. Even if you took Stelera you are looking at the same amount, and of course</a:t>
          </a:r>
        </a:p>
        <a:p>
          <a:r>
            <a:rPr lang="en-US" sz="1100">
              <a:solidFill>
                <a:schemeClr val="dk1"/>
              </a:solidFill>
              <a:effectLst/>
              <a:latin typeface="+mn-lt"/>
              <a:ea typeface="+mn-ea"/>
              <a:cs typeface="+mn-cs"/>
            </a:rPr>
            <a:t>the health care systems are no guarantee that they will even lift a finger to assist with these prices.  I know this is just only one example with countless others out</a:t>
          </a:r>
        </a:p>
        <a:p>
          <a:r>
            <a:rPr lang="en-US" sz="1100">
              <a:solidFill>
                <a:schemeClr val="dk1"/>
              </a:solidFill>
              <a:effectLst/>
              <a:latin typeface="+mn-lt"/>
              <a:ea typeface="+mn-ea"/>
              <a:cs typeface="+mn-cs"/>
            </a:rPr>
            <a:t>there wondering how to pay for these prescriptions.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My thoughts are that there should be a way that we could use this money to help these people that are in need of these outrageously over prices medications.</a:t>
          </a:r>
        </a:p>
        <a:p>
          <a:r>
            <a:rPr lang="en-US" sz="1100">
              <a:solidFill>
                <a:schemeClr val="dk1"/>
              </a:solidFill>
              <a:effectLst/>
              <a:latin typeface="+mn-lt"/>
              <a:ea typeface="+mn-ea"/>
              <a:cs typeface="+mn-cs"/>
            </a:rPr>
            <a:t>Opiods unforunately and all it's issues is going to be around for a long time as with this Fentanyl crisis.  These problems don't seem to be disappearing any time soon.</a:t>
          </a:r>
        </a:p>
        <a:p>
          <a:r>
            <a:rPr lang="en-US" sz="1100">
              <a:solidFill>
                <a:schemeClr val="dk1"/>
              </a:solidFill>
              <a:effectLst/>
              <a:latin typeface="+mn-lt"/>
              <a:ea typeface="+mn-ea"/>
              <a:cs typeface="+mn-cs"/>
            </a:rPr>
            <a:t>I would almost bet that kind of monies will keep getting larger over the years to come.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Thank you your time,</a:t>
          </a:r>
        </a:p>
        <a:p>
          <a:r>
            <a:rPr lang="en-US" sz="1100">
              <a:solidFill>
                <a:schemeClr val="dk1"/>
              </a:solidFill>
              <a:effectLst/>
              <a:latin typeface="+mn-lt"/>
              <a:ea typeface="+mn-ea"/>
              <a:cs typeface="+mn-cs"/>
            </a:rPr>
            <a:t>Becky Smith</a:t>
          </a:r>
        </a:p>
        <a:p>
          <a:r>
            <a:rPr lang="en-US" sz="1100">
              <a:solidFill>
                <a:schemeClr val="dk1"/>
              </a:solidFill>
              <a:effectLst/>
              <a:latin typeface="+mn-lt"/>
              <a:ea typeface="+mn-ea"/>
              <a:cs typeface="+mn-cs"/>
            </a:rPr>
            <a:t> </a:t>
          </a:r>
        </a:p>
      </xdr:txBody>
    </xdr:sp>
    <xdr:clientData/>
  </xdr:twoCellAnchor>
  <xdr:twoCellAnchor>
    <xdr:from>
      <xdr:col>0</xdr:col>
      <xdr:colOff>0</xdr:colOff>
      <xdr:row>72</xdr:row>
      <xdr:rowOff>78106</xdr:rowOff>
    </xdr:from>
    <xdr:to>
      <xdr:col>16</xdr:col>
      <xdr:colOff>11429</xdr:colOff>
      <xdr:row>87</xdr:row>
      <xdr:rowOff>133350</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0" y="13108306"/>
          <a:ext cx="9765029" cy="27698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#5</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Good evening,</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As a social worker working exclusively with vulnerable adults in rural settings, I’ve experienced the challenges of connecting individuals with SUD practitioners and clinics. Thus, I would encourage allocation of identified funds towards scholarship opportunities with a commitment from the recipient to practice in rural Idaho for a duration relative to the dollar amount provided. </a:t>
          </a:r>
        </a:p>
        <a:p>
          <a:r>
            <a:rPr lang="en-US" sz="1100">
              <a:solidFill>
                <a:schemeClr val="dk1"/>
              </a:solidFill>
              <a:effectLst/>
              <a:latin typeface="+mn-lt"/>
              <a:ea typeface="+mn-ea"/>
              <a:cs typeface="+mn-cs"/>
            </a:rPr>
            <a:t>Additionally, from my work with individuals across the state, it is evident Idaho practitioners are in need of trauma informed care training. Patient continued care can improve with practitioners capable of identifying signs of trauma, coupled with the skill set to provide care.</a:t>
          </a:r>
        </a:p>
        <a:p>
          <a:r>
            <a:rPr lang="en-US" sz="1100">
              <a:solidFill>
                <a:schemeClr val="dk1"/>
              </a:solidFill>
              <a:effectLst/>
              <a:latin typeface="+mn-lt"/>
              <a:ea typeface="+mn-ea"/>
              <a:cs typeface="+mn-cs"/>
            </a:rPr>
            <a:t>The literature and experience identifies higher, long term recovery when SUD services are utilized in conjunction with BH services. Idaho need for BH services substantially outweighs available practitioners. Hence significant funds must be allocated for the procurement of BH practitioners via telehealth services. The education of new providers is needed; however, the need requires immediate remedy.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Thank you,</a:t>
          </a:r>
        </a:p>
        <a:p>
          <a:r>
            <a:rPr lang="en-US" sz="1100">
              <a:solidFill>
                <a:schemeClr val="dk1"/>
              </a:solidFill>
              <a:effectLst/>
              <a:latin typeface="+mn-lt"/>
              <a:ea typeface="+mn-ea"/>
              <a:cs typeface="+mn-cs"/>
            </a:rPr>
            <a:t>Cassandra Cleveland, LSW</a:t>
          </a:r>
        </a:p>
        <a:p>
          <a:endParaRPr lang="en-US" sz="1100">
            <a:solidFill>
              <a:schemeClr val="dk1"/>
            </a:solidFill>
            <a:effectLst/>
            <a:latin typeface="+mn-lt"/>
            <a:ea typeface="+mn-ea"/>
            <a:cs typeface="+mn-cs"/>
          </a:endParaRPr>
        </a:p>
      </xdr:txBody>
    </xdr:sp>
    <xdr:clientData/>
  </xdr:twoCellAnchor>
  <xdr:twoCellAnchor>
    <xdr:from>
      <xdr:col>0</xdr:col>
      <xdr:colOff>0</xdr:colOff>
      <xdr:row>88</xdr:row>
      <xdr:rowOff>95251</xdr:rowOff>
    </xdr:from>
    <xdr:to>
      <xdr:col>15</xdr:col>
      <xdr:colOff>590550</xdr:colOff>
      <xdr:row>113</xdr:row>
      <xdr:rowOff>167640</xdr:rowOff>
    </xdr:to>
    <xdr:sp macro="" textlink="">
      <xdr:nvSpPr>
        <xdr:cNvPr id="8" name="TextBox 7">
          <a:hlinkClick xmlns:r="http://schemas.openxmlformats.org/officeDocument/2006/relationships" r:id="rId2"/>
          <a:extLst>
            <a:ext uri="{FF2B5EF4-FFF2-40B4-BE49-F238E27FC236}">
              <a16:creationId xmlns:a16="http://schemas.microsoft.com/office/drawing/2014/main" id="{00000000-0008-0000-0400-000008000000}"/>
            </a:ext>
          </a:extLst>
        </xdr:cNvPr>
        <xdr:cNvSpPr txBox="1"/>
      </xdr:nvSpPr>
      <xdr:spPr>
        <a:xfrm>
          <a:off x="0" y="16021051"/>
          <a:ext cx="9734550" cy="45967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#6</a:t>
          </a:r>
        </a:p>
        <a:p>
          <a:br>
            <a:rPr lang="en-US" sz="1100">
              <a:solidFill>
                <a:schemeClr val="dk1"/>
              </a:solidFill>
              <a:effectLst/>
              <a:latin typeface="+mn-lt"/>
              <a:ea typeface="+mn-ea"/>
              <a:cs typeface="+mn-cs"/>
            </a:rPr>
          </a:br>
          <a:r>
            <a:rPr lang="en-US" sz="1100">
              <a:solidFill>
                <a:schemeClr val="dk1"/>
              </a:solidFill>
              <a:effectLst/>
              <a:latin typeface="+mn-lt"/>
              <a:ea typeface="+mn-ea"/>
              <a:cs typeface="+mn-cs"/>
            </a:rPr>
            <a:t>To Idaho Behavioral Health Council,</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 would like to propose involving my non-profit Tools for the Trail in the process of determining Idaho’s use of the opioid settlement funds.  I recorded the following video to convey my thoughts about the request for feedback to spend these funds.  Additionally I am including my resume below.  Thank you for your consideration.</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Sincerely,</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Bernie Zimmerman</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u="none" strike="noStrike">
              <a:solidFill>
                <a:schemeClr val="dk1"/>
              </a:solidFill>
              <a:effectLst/>
              <a:latin typeface="+mn-lt"/>
              <a:ea typeface="+mn-ea"/>
              <a:cs typeface="+mn-cs"/>
              <a:hlinkClick xmlns:r="http://schemas.openxmlformats.org/officeDocument/2006/relationships" r:id=""/>
            </a:rPr>
            <a:t>Idaho Behavioral Health : Zimmerman</a:t>
          </a:r>
          <a:r>
            <a:rPr lang="en-US" sz="1100" u="none" strike="noStrike">
              <a:solidFill>
                <a:schemeClr val="dk1"/>
              </a:solidFill>
              <a:effectLst/>
              <a:latin typeface="+mn-lt"/>
              <a:ea typeface="+mn-ea"/>
              <a:cs typeface="+mn-cs"/>
            </a:rPr>
            <a:t> </a:t>
          </a:r>
          <a:r>
            <a:rPr lang="en-US" sz="1100" u="none" strike="noStrike">
              <a:solidFill>
                <a:schemeClr val="dk1"/>
              </a:solidFill>
              <a:effectLst/>
              <a:latin typeface="+mn-lt"/>
              <a:ea typeface="+mn-ea"/>
              <a:cs typeface="+mn-cs"/>
              <a:hlinkClick xmlns:r="http://schemas.openxmlformats.org/officeDocument/2006/relationships" r:id=""/>
            </a:rPr>
            <a:t>youtu.be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Bernie Zimmerman MBA, LCPC</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(208) 830-8697 (cell)</a:t>
          </a:r>
          <a:br>
            <a:rPr lang="en-US" sz="1100">
              <a:solidFill>
                <a:schemeClr val="dk1"/>
              </a:solidFill>
              <a:effectLst/>
              <a:latin typeface="+mn-lt"/>
              <a:ea typeface="+mn-ea"/>
              <a:cs typeface="+mn-cs"/>
            </a:rPr>
          </a:br>
          <a:br>
            <a:rPr lang="en-US" sz="1100">
              <a:solidFill>
                <a:schemeClr val="dk1"/>
              </a:solidFill>
              <a:effectLst/>
              <a:latin typeface="+mn-lt"/>
              <a:ea typeface="+mn-ea"/>
              <a:cs typeface="+mn-cs"/>
            </a:rPr>
          </a:br>
          <a:r>
            <a:rPr lang="en-US" sz="1100" u="sng">
              <a:solidFill>
                <a:schemeClr val="dk1"/>
              </a:solidFill>
              <a:effectLst/>
              <a:latin typeface="+mn-lt"/>
              <a:ea typeface="+mn-ea"/>
              <a:cs typeface="+mn-cs"/>
              <a:hlinkClick xmlns:r="http://schemas.openxmlformats.org/officeDocument/2006/relationships" r:id=""/>
            </a:rPr>
            <a:t>www.gembaprogram.org</a:t>
          </a:r>
          <a:br>
            <a:rPr lang="en-US" sz="1100">
              <a:solidFill>
                <a:schemeClr val="dk1"/>
              </a:solidFill>
              <a:effectLst/>
              <a:latin typeface="+mn-lt"/>
              <a:ea typeface="+mn-ea"/>
              <a:cs typeface="+mn-cs"/>
            </a:rPr>
          </a:br>
          <a:r>
            <a:rPr lang="en-US" sz="1100" u="sng">
              <a:solidFill>
                <a:schemeClr val="dk1"/>
              </a:solidFill>
              <a:effectLst/>
              <a:latin typeface="+mn-lt"/>
              <a:ea typeface="+mn-ea"/>
              <a:cs typeface="+mn-cs"/>
              <a:hlinkClick xmlns:r="http://schemas.openxmlformats.org/officeDocument/2006/relationships" r:id=""/>
            </a:rPr>
            <a:t>www.cultivationboise.com</a:t>
          </a:r>
          <a:br>
            <a:rPr lang="en-US" sz="1100">
              <a:solidFill>
                <a:schemeClr val="dk1"/>
              </a:solidFill>
              <a:effectLst/>
              <a:latin typeface="+mn-lt"/>
              <a:ea typeface="+mn-ea"/>
              <a:cs typeface="+mn-cs"/>
            </a:rPr>
          </a:br>
          <a:r>
            <a:rPr lang="en-US" sz="1100" u="sng">
              <a:solidFill>
                <a:schemeClr val="dk1"/>
              </a:solidFill>
              <a:effectLst/>
              <a:latin typeface="+mn-lt"/>
              <a:ea typeface="+mn-ea"/>
              <a:cs typeface="+mn-cs"/>
              <a:hlinkClick xmlns:r="http://schemas.openxmlformats.org/officeDocument/2006/relationships" r:id=""/>
            </a:rPr>
            <a:t>www.toolsforthetrail.org</a:t>
          </a:r>
          <a:br>
            <a:rPr lang="en-US" sz="1100">
              <a:solidFill>
                <a:schemeClr val="dk1"/>
              </a:solidFill>
              <a:effectLst/>
              <a:latin typeface="+mn-lt"/>
              <a:ea typeface="+mn-ea"/>
              <a:cs typeface="+mn-cs"/>
            </a:rPr>
          </a:br>
          <a:br>
            <a:rPr lang="en-US" sz="1100">
              <a:solidFill>
                <a:schemeClr val="dk1"/>
              </a:solidFill>
              <a:effectLst/>
              <a:latin typeface="+mn-lt"/>
              <a:ea typeface="+mn-ea"/>
              <a:cs typeface="+mn-cs"/>
            </a:rPr>
          </a:br>
          <a:r>
            <a:rPr lang="en-US" sz="1100">
              <a:solidFill>
                <a:schemeClr val="dk1"/>
              </a:solidFill>
              <a:effectLst/>
              <a:latin typeface="+mn-lt"/>
              <a:ea typeface="+mn-ea"/>
              <a:cs typeface="+mn-cs"/>
            </a:rPr>
            <a:t>"You can thrive at college, we can help"</a:t>
          </a:r>
          <a:br>
            <a:rPr lang="en-US" sz="1100">
              <a:solidFill>
                <a:schemeClr val="dk1"/>
              </a:solidFill>
              <a:effectLst/>
              <a:latin typeface="+mn-lt"/>
              <a:ea typeface="+mn-ea"/>
              <a:cs typeface="+mn-cs"/>
            </a:rPr>
          </a:br>
          <a:endParaRPr lang="en-US" sz="1100">
            <a:solidFill>
              <a:schemeClr val="dk1"/>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109</xdr:row>
          <xdr:rowOff>0</xdr:rowOff>
        </xdr:from>
        <xdr:to>
          <xdr:col>6</xdr:col>
          <xdr:colOff>495300</xdr:colOff>
          <xdr:row>112</xdr:row>
          <xdr:rowOff>144780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0</xdr:colOff>
      <xdr:row>114</xdr:row>
      <xdr:rowOff>173356</xdr:rowOff>
    </xdr:from>
    <xdr:to>
      <xdr:col>16</xdr:col>
      <xdr:colOff>9524</xdr:colOff>
      <xdr:row>123</xdr:row>
      <xdr:rowOff>15241</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0" y="20804506"/>
          <a:ext cx="9763124" cy="14706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#7</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What I would like to see is narcotic treatment center that can serve those with narcotic related crimes. Increased resources to drug court. Increase residential narcotic treatment beds and personnel. Fund peer mentor programs. </a:t>
          </a:r>
        </a:p>
        <a:p>
          <a:r>
            <a:rPr lang="en-US" sz="1100">
              <a:solidFill>
                <a:schemeClr val="dk1"/>
              </a:solidFill>
              <a:effectLst/>
              <a:latin typeface="+mn-lt"/>
              <a:ea typeface="+mn-ea"/>
              <a:cs typeface="+mn-cs"/>
            </a:rPr>
            <a:t>Thanks for taking input,</a:t>
          </a:r>
        </a:p>
        <a:p>
          <a:r>
            <a:rPr lang="en-US" sz="1100">
              <a:solidFill>
                <a:schemeClr val="dk1"/>
              </a:solidFill>
              <a:effectLst/>
              <a:latin typeface="+mn-lt"/>
              <a:ea typeface="+mn-ea"/>
              <a:cs typeface="+mn-cs"/>
            </a:rPr>
            <a:t>Julia Mahaffey</a:t>
          </a:r>
        </a:p>
        <a:p>
          <a:endParaRPr lang="en-US" sz="1100">
            <a:solidFill>
              <a:schemeClr val="dk1"/>
            </a:solidFill>
            <a:effectLst/>
            <a:latin typeface="+mn-lt"/>
            <a:ea typeface="+mn-ea"/>
            <a:cs typeface="+mn-cs"/>
          </a:endParaRPr>
        </a:p>
      </xdr:txBody>
    </xdr:sp>
    <xdr:clientData/>
  </xdr:twoCellAnchor>
  <xdr:twoCellAnchor>
    <xdr:from>
      <xdr:col>0</xdr:col>
      <xdr:colOff>0</xdr:colOff>
      <xdr:row>123</xdr:row>
      <xdr:rowOff>179069</xdr:rowOff>
    </xdr:from>
    <xdr:to>
      <xdr:col>16</xdr:col>
      <xdr:colOff>0</xdr:colOff>
      <xdr:row>260</xdr:row>
      <xdr:rowOff>161925</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0" y="22438994"/>
          <a:ext cx="9753600" cy="247764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#8 (a)</a:t>
          </a: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From:</a:t>
          </a:r>
          <a:r>
            <a:rPr lang="en-US" sz="1100">
              <a:solidFill>
                <a:schemeClr val="dk1"/>
              </a:solidFill>
              <a:effectLst/>
              <a:latin typeface="+mn-lt"/>
              <a:ea typeface="+mn-ea"/>
              <a:cs typeface="+mn-cs"/>
            </a:rPr>
            <a:t> Dr. Kriege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Sent:</a:t>
          </a:r>
          <a:r>
            <a:rPr lang="en-US" sz="1100">
              <a:solidFill>
                <a:schemeClr val="dk1"/>
              </a:solidFill>
              <a:effectLst/>
              <a:latin typeface="+mn-lt"/>
              <a:ea typeface="+mn-ea"/>
              <a:cs typeface="+mn-cs"/>
            </a:rPr>
            <a:t> Wednesday, March 20, 2024 2:51 PM</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Subject:</a:t>
          </a:r>
          <a:r>
            <a:rPr lang="en-US" sz="1100">
              <a:solidFill>
                <a:schemeClr val="dk1"/>
              </a:solidFill>
              <a:effectLst/>
              <a:latin typeface="+mn-lt"/>
              <a:ea typeface="+mn-ea"/>
              <a:cs typeface="+mn-cs"/>
            </a:rPr>
            <a:t> Opioid Abatement Funds Opportunity [EXTERNAL EMAIL]</a:t>
          </a:r>
        </a:p>
        <a:p>
          <a:br>
            <a:rPr lang="en-US" sz="1100" b="0" i="0" u="none" strike="noStrike" baseline="0">
              <a:solidFill>
                <a:schemeClr val="dk1"/>
              </a:solidFill>
              <a:latin typeface="+mn-lt"/>
              <a:ea typeface="+mn-ea"/>
              <a:cs typeface="+mn-cs"/>
            </a:rPr>
          </a:br>
          <a:r>
            <a:rPr lang="en-US" sz="1100">
              <a:solidFill>
                <a:schemeClr val="dk1"/>
              </a:solidFill>
              <a:effectLst/>
              <a:latin typeface="+mn-lt"/>
              <a:ea typeface="+mn-ea"/>
              <a:cs typeface="+mn-cs"/>
            </a:rPr>
            <a:t>To Whom It May Concern,</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In the latest CDC Guidelines for prescribing opioids, the CDC has reported that 40 Americans die in our country every day from prescription opioid overdoses. Since 1999 there have been 165,000 deaths from overdoses related to prescription opioids. In the year 2013 alone 249,000,000 prescriptions for opioids were written for pain. This crisis is continuing to worsen despite the many efforts that have occurred over recent years to help mitigate opioid deaths. The need for non-opioid pain treatment methods and the education of these methods has never been more imperative.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agreement that your Attorney General signed in the opioid lawsuit settlements calls for “Continuing Medical Education (CME) on appropriate prescribing of opioids.” and “Providing support for non-opioid pain treatment alternatives, including training providers to offer or refer to multi-modal, evidence-informed treatment of pain.” The obvious intent of these already approved uses is to address the opioid prescribing practices of the physicians in the United States. Consequently, we are developing comprehensive continuing medical education courses for physicians for the dissemination of knowledge of appropriate prescribing of opioids and non-opioid treatment of pain. These courses will be rigorous and will require the physician to pass a test to obtain CME credit. Our proposal is that the state opioid abatement fund purchase these trainings for various physician specialties in order to encourage physician participation at all levels. We are offering this physician training to all 50 states and we are sending this to you now to see your level of interest in participating in this effort to minimize opioid prescribing and reduce opioid overdose deaths. Our first course focuses on primary care physicians because they are the largest physician specialty.</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This course will provide physicians with increased knowledge of non-opioid treatment of pain that will lead to fewer opioid prescriptions which will reduce the opioid availability and reduce the number of opioid deaths.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 would appreciate the opportunity to discuss this primary care physician curriculum and its disbursement to the primary care physicians in your state.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Best Regards,</a:t>
          </a:r>
        </a:p>
        <a:p>
          <a:r>
            <a:rPr lang="en-US" sz="1100">
              <a:solidFill>
                <a:schemeClr val="dk1"/>
              </a:solidFill>
              <a:effectLst/>
              <a:latin typeface="+mn-lt"/>
              <a:ea typeface="+mn-ea"/>
              <a:cs typeface="+mn-cs"/>
            </a:rPr>
            <a:t>Michael L. Kriegel, Ph.D. – Kriegel &amp; Associates President</a:t>
          </a:r>
        </a:p>
        <a:p>
          <a:r>
            <a:rPr lang="en-US" sz="1100">
              <a:solidFill>
                <a:schemeClr val="dk1"/>
              </a:solidFill>
              <a:effectLst/>
              <a:latin typeface="+mn-lt"/>
              <a:ea typeface="+mn-ea"/>
              <a:cs typeface="+mn-cs"/>
            </a:rPr>
            <a:t>Jordan McAbee – Kriegel &amp; Associates Executive Director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(864) 855-6705</a:t>
          </a:r>
        </a:p>
        <a:p>
          <a:r>
            <a:rPr lang="en-US" sz="1100">
              <a:solidFill>
                <a:schemeClr val="dk1"/>
              </a:solidFill>
              <a:effectLst/>
              <a:latin typeface="+mn-lt"/>
              <a:ea typeface="+mn-ea"/>
              <a:cs typeface="+mn-cs"/>
            </a:rPr>
            <a:t>1442 Breazeale Road</a:t>
          </a:r>
        </a:p>
        <a:p>
          <a:r>
            <a:rPr lang="en-US" sz="1100">
              <a:solidFill>
                <a:schemeClr val="dk1"/>
              </a:solidFill>
              <a:effectLst/>
              <a:latin typeface="+mn-lt"/>
              <a:ea typeface="+mn-ea"/>
              <a:cs typeface="+mn-cs"/>
            </a:rPr>
            <a:t>Easley, SC 29640</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600" b="1" kern="100">
              <a:solidFill>
                <a:schemeClr val="tx2">
                  <a:lumMod val="75000"/>
                  <a:lumOff val="25000"/>
                </a:schemeClr>
              </a:solidFill>
              <a:effectLst/>
              <a:latin typeface="Calibri Light" panose="020F0302020204030204" pitchFamily="34" charset="0"/>
              <a:ea typeface="Times New Roman" panose="02020603050405020304" pitchFamily="18" charset="0"/>
              <a:cs typeface="Calibri Light" panose="020F0302020204030204" pitchFamily="34" charset="0"/>
            </a:rPr>
            <a:t>Submission</a:t>
          </a:r>
          <a:r>
            <a:rPr lang="en-US" sz="1600" b="1">
              <a:solidFill>
                <a:schemeClr val="tx2">
                  <a:lumMod val="75000"/>
                  <a:lumOff val="25000"/>
                </a:schemeClr>
              </a:solidFill>
              <a:effectLst/>
              <a:latin typeface="Calibri Light" panose="020F0302020204030204" pitchFamily="34" charset="0"/>
              <a:ea typeface="+mn-ea"/>
              <a:cs typeface="Calibri Light" panose="020F0302020204030204" pitchFamily="34" charset="0"/>
            </a:rPr>
            <a:t> #8 (b)</a:t>
          </a:r>
          <a:endParaRPr lang="en-US" sz="1600">
            <a:solidFill>
              <a:schemeClr val="tx2">
                <a:lumMod val="75000"/>
                <a:lumOff val="25000"/>
              </a:schemeClr>
            </a:solidFill>
            <a:effectLst/>
            <a:latin typeface="Calibri Light" panose="020F0302020204030204" pitchFamily="34" charset="0"/>
            <a:cs typeface="Calibri Light" panose="020F0302020204030204" pitchFamily="34" charset="0"/>
          </a:endParaRPr>
        </a:p>
        <a:p>
          <a:r>
            <a:rPr lang="en-US" sz="1100" b="1" i="0" baseline="0">
              <a:solidFill>
                <a:schemeClr val="dk1"/>
              </a:solidFill>
              <a:effectLst/>
              <a:latin typeface="+mn-lt"/>
              <a:ea typeface="+mn-ea"/>
              <a:cs typeface="+mn-cs"/>
            </a:rPr>
            <a:t>From: </a:t>
          </a:r>
          <a:r>
            <a:rPr lang="en-US" sz="1100" b="0" i="0" baseline="0">
              <a:solidFill>
                <a:schemeClr val="dk1"/>
              </a:solidFill>
              <a:effectLst/>
              <a:latin typeface="+mn-lt"/>
              <a:ea typeface="+mn-ea"/>
              <a:cs typeface="+mn-cs"/>
            </a:rPr>
            <a:t>Kriegel and Associates</a:t>
          </a:r>
          <a:endParaRPr lang="en-US">
            <a:effectLst/>
          </a:endParaRPr>
        </a:p>
        <a:p>
          <a:r>
            <a:rPr lang="en-US" sz="1100" b="1" i="0" baseline="0">
              <a:solidFill>
                <a:schemeClr val="dk1"/>
              </a:solidFill>
              <a:effectLst/>
              <a:latin typeface="+mn-lt"/>
              <a:ea typeface="+mn-ea"/>
              <a:cs typeface="+mn-cs"/>
            </a:rPr>
            <a:t>Subject: </a:t>
          </a:r>
          <a:r>
            <a:rPr lang="en-US" sz="1100" b="0" i="0" baseline="0">
              <a:solidFill>
                <a:schemeClr val="dk1"/>
              </a:solidFill>
              <a:effectLst/>
              <a:latin typeface="+mn-lt"/>
              <a:ea typeface="+mn-ea"/>
              <a:cs typeface="+mn-cs"/>
            </a:rPr>
            <a:t>Opportunity to Impact the Opioid Epidemic</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Date:</a:t>
          </a:r>
          <a:r>
            <a:rPr lang="en-US" sz="1100" b="0" i="0" baseline="0">
              <a:solidFill>
                <a:schemeClr val="dk1"/>
              </a:solidFill>
              <a:effectLst/>
              <a:latin typeface="+mn-lt"/>
              <a:ea typeface="+mn-ea"/>
              <a:cs typeface="+mn-cs"/>
            </a:rPr>
            <a:t> April  29, 2024</a:t>
          </a:r>
        </a:p>
        <a:p>
          <a:endParaRPr lang="en-US" sz="1100" b="0" i="0" baseline="0">
            <a:solidFill>
              <a:schemeClr val="dk1"/>
            </a:solidFill>
            <a:effectLst/>
            <a:latin typeface="+mn-lt"/>
            <a:ea typeface="+mn-ea"/>
            <a:cs typeface="+mn-cs"/>
          </a:endParaRPr>
        </a:p>
        <a:p>
          <a:r>
            <a:rPr lang="en-US" sz="1100">
              <a:solidFill>
                <a:schemeClr val="dk1"/>
              </a:solidFill>
              <a:effectLst/>
              <a:latin typeface="+mn-lt"/>
              <a:ea typeface="+mn-ea"/>
              <a:cs typeface="+mn-cs"/>
            </a:rPr>
            <a:t>Ms. Foster,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Within recent weeks we sent an email detailing our proposal for a Continuing Medical Education (CME) course for primary care physicians that will provide training in non-opioid pain treatment alternatives, including multi-modal, evidence-informed treatment of pain. This CME reflects the approved preventions of the Opioid Settlement listed in Exhibit E. The course will provide the physicians with increased knowledge of non-opioid treatment of pain that will lead to fewer opioid prescriptions which will reduce the opioid availability and reduce the number of opioid deaths.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We are currently in the process of producing the initial prototype of this CME. The prototype video will be comprised of a ½ hour presentation followed by a ½ hour question/answer segment with one of the national experts. We are making this prototype available to give you a preview of what the complete 10-hour CME will be.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In order to give more detail and understanding to this course, it is important that we share the national experts that will be involved in this CME.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-Michael L. Kriegel, PhD, President of Kriegel &amp; Associates </a:t>
          </a:r>
        </a:p>
        <a:p>
          <a:r>
            <a:rPr lang="en-US" sz="1100">
              <a:solidFill>
                <a:schemeClr val="dk1"/>
              </a:solidFill>
              <a:effectLst/>
              <a:latin typeface="+mn-lt"/>
              <a:ea typeface="+mn-ea"/>
              <a:cs typeface="+mn-cs"/>
            </a:rPr>
            <a:t>-Michael Hooten, MD, Professor in the Department of the Anesthesiology at the Mayo Clinic, Past President of AAPM (Minnesota).  </a:t>
          </a:r>
        </a:p>
        <a:p>
          <a:r>
            <a:rPr lang="en-US" sz="1100">
              <a:solidFill>
                <a:schemeClr val="dk1"/>
              </a:solidFill>
              <a:effectLst/>
              <a:latin typeface="+mn-lt"/>
              <a:ea typeface="+mn-ea"/>
              <a:cs typeface="+mn-cs"/>
            </a:rPr>
            <a:t>-Paul Christo, MD, Associate Professor in the Division of Pain Medicine at Johns Hopkins University School of Medicine, Creator and Host of Aches and Gains Podcast (Maryland). </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-Beth Darnall, PhD, Professor of Anesthesiology, Perioperative and Pain Medicine, Director at Standford Pain Relief Innovations Lab (California). </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-Shaun Corbett, MD, Chief Medical Officer of the Rosemoff Interdisciplinary Pain Center, and Chief Medical Officer of Miami Jewish Health Systems (Florida).  </a:t>
          </a:r>
        </a:p>
        <a:p>
          <a:r>
            <a:rPr lang="en-US" sz="1100">
              <a:solidFill>
                <a:schemeClr val="dk1"/>
              </a:solidFill>
              <a:effectLst/>
              <a:latin typeface="+mn-lt"/>
              <a:ea typeface="+mn-ea"/>
              <a:cs typeface="+mn-cs"/>
            </a:rPr>
            <a:t>-Jason Zafereo, PhD. Distinguished Teaching Professor, Department of Physical Therapy, University of Texas Southwestern Medical Center (Texas).  </a:t>
          </a:r>
        </a:p>
        <a:p>
          <a:r>
            <a:rPr lang="en-US" sz="1100">
              <a:solidFill>
                <a:schemeClr val="dk1"/>
              </a:solidFill>
              <a:effectLst/>
              <a:latin typeface="+mn-lt"/>
              <a:ea typeface="+mn-ea"/>
              <a:cs typeface="+mn-cs"/>
            </a:rPr>
            <a:t>-Greg Smith, PhD, Past President of Progressive Rehabilitation Associates and current CARF surveyor (Oregon). </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-Penney Cowan, founder, and former CEO of the American Chronic Pain Association (California). </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above listed national experts have a combined more than 200 years of knowledge, and experience in pain management. They hold the key to the future of non-opioid prescribing.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Upon request, we are willing to share a preview to this CME.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Best Regards, </a:t>
          </a:r>
        </a:p>
        <a:p>
          <a:r>
            <a:rPr lang="en-US" sz="1100">
              <a:solidFill>
                <a:schemeClr val="dk1"/>
              </a:solidFill>
              <a:effectLst/>
              <a:latin typeface="+mn-lt"/>
              <a:ea typeface="+mn-ea"/>
              <a:cs typeface="+mn-cs"/>
            </a:rPr>
            <a:t>Michael L. Kriegel, Ph.D. – Kriegel &amp; Associates President </a:t>
          </a:r>
        </a:p>
        <a:p>
          <a:r>
            <a:rPr lang="en-US" sz="1100">
              <a:solidFill>
                <a:schemeClr val="dk1"/>
              </a:solidFill>
              <a:effectLst/>
              <a:latin typeface="+mn-lt"/>
              <a:ea typeface="+mn-ea"/>
              <a:cs typeface="+mn-cs"/>
            </a:rPr>
            <a:t>Jordan McAbee – Kriegel &amp; Associates Executive Director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(864) 855-6705</a:t>
          </a:r>
        </a:p>
        <a:p>
          <a:r>
            <a:rPr lang="en-US" sz="1100">
              <a:solidFill>
                <a:schemeClr val="dk1"/>
              </a:solidFill>
              <a:effectLst/>
              <a:latin typeface="+mn-lt"/>
              <a:ea typeface="+mn-ea"/>
              <a:cs typeface="+mn-cs"/>
            </a:rPr>
            <a:t>1442 Breazeale Road</a:t>
          </a:r>
        </a:p>
        <a:p>
          <a:r>
            <a:rPr lang="en-US" sz="1100">
              <a:solidFill>
                <a:schemeClr val="dk1"/>
              </a:solidFill>
              <a:effectLst/>
              <a:latin typeface="+mn-lt"/>
              <a:ea typeface="+mn-ea"/>
              <a:cs typeface="+mn-cs"/>
            </a:rPr>
            <a:t>Easley, SC 29640</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600" b="1">
              <a:solidFill>
                <a:schemeClr val="tx2">
                  <a:lumMod val="75000"/>
                  <a:lumOff val="25000"/>
                </a:schemeClr>
              </a:solidFill>
              <a:effectLst/>
              <a:latin typeface="Calibri Light" panose="020F0302020204030204" pitchFamily="34" charset="0"/>
              <a:ea typeface="+mn-ea"/>
              <a:cs typeface="Calibri Light" panose="020F0302020204030204" pitchFamily="34" charset="0"/>
            </a:rPr>
            <a:t>Submission #8 (c)</a:t>
          </a:r>
        </a:p>
        <a:p>
          <a:r>
            <a:rPr lang="en-US" sz="1100" b="1" i="0" baseline="0">
              <a:solidFill>
                <a:schemeClr val="dk1"/>
              </a:solidFill>
              <a:effectLst/>
              <a:latin typeface="+mn-lt"/>
              <a:ea typeface="+mn-ea"/>
              <a:cs typeface="+mn-cs"/>
            </a:rPr>
            <a:t>From: </a:t>
          </a:r>
          <a:r>
            <a:rPr lang="en-US" sz="1100" b="0" i="0" baseline="0">
              <a:solidFill>
                <a:schemeClr val="dk1"/>
              </a:solidFill>
              <a:effectLst/>
              <a:latin typeface="+mn-lt"/>
              <a:ea typeface="+mn-ea"/>
              <a:cs typeface="+mn-cs"/>
            </a:rPr>
            <a:t>Kriegel and Associates</a:t>
          </a:r>
          <a:endParaRPr lang="en-US" sz="1600">
            <a:effectLst/>
          </a:endParaRPr>
        </a:p>
        <a:p>
          <a:r>
            <a:rPr lang="en-US" sz="1100" b="1" i="0" baseline="0">
              <a:solidFill>
                <a:schemeClr val="dk1"/>
              </a:solidFill>
              <a:effectLst/>
              <a:latin typeface="+mn-lt"/>
              <a:ea typeface="+mn-ea"/>
              <a:cs typeface="+mn-cs"/>
            </a:rPr>
            <a:t>Subject: </a:t>
          </a:r>
          <a:r>
            <a:rPr lang="en-US" sz="1100" b="0" i="0" baseline="0">
              <a:solidFill>
                <a:schemeClr val="dk1"/>
              </a:solidFill>
              <a:effectLst/>
              <a:latin typeface="+mn-lt"/>
              <a:ea typeface="+mn-ea"/>
              <a:cs typeface="+mn-cs"/>
            </a:rPr>
            <a:t>Cornerstone to the Opioid Epidemic</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Date:</a:t>
          </a:r>
          <a:r>
            <a:rPr lang="en-US" sz="1100" b="0" i="0" baseline="0">
              <a:solidFill>
                <a:schemeClr val="dk1"/>
              </a:solidFill>
              <a:effectLst/>
              <a:latin typeface="+mn-lt"/>
              <a:ea typeface="+mn-ea"/>
              <a:cs typeface="+mn-cs"/>
            </a:rPr>
            <a:t> May 10, 2024</a:t>
          </a:r>
        </a:p>
        <a:p>
          <a:endParaRPr lang="en-US" sz="1100" b="0" i="0" baseline="0">
            <a:solidFill>
              <a:schemeClr val="dk1"/>
            </a:solidFill>
            <a:effectLst/>
            <a:latin typeface="+mn-lt"/>
            <a:ea typeface="+mn-ea"/>
            <a:cs typeface="+mn-cs"/>
          </a:endParaRPr>
        </a:p>
        <a:p>
          <a:r>
            <a:rPr lang="en-US" sz="1100">
              <a:solidFill>
                <a:schemeClr val="dk1"/>
              </a:solidFill>
              <a:effectLst/>
              <a:latin typeface="+mn-lt"/>
              <a:ea typeface="+mn-ea"/>
              <a:cs typeface="+mn-cs"/>
            </a:rPr>
            <a:t>Dear Ms. Foster,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In recent weeks, information has been sent to your state about the current development of the Continuing Medical Education (CME) course for primary care physicians. Information detailing the national experts that will be part of this CME has also been shared. In order to give as much information as we can, the topics that will be covered by these national experts need to be shared as well.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Our goal with this CME is to directly address the already approved uses in Exhibit E; (3) “Continuing Medical Education (CME) on appropriate prescribing of opioids.”, and (4) “Providing Support for non-opioid pain treatment alternatives, including training providers to offer or refer to multi-modal, evidence-informed treatment of pain.”.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In order to give more detail and understanding to this course, it is important that we detail the knowledge that will be shared by the national experts:  </a:t>
          </a:r>
        </a:p>
        <a:p>
          <a:r>
            <a:rPr lang="en-US" sz="1100">
              <a:solidFill>
                <a:schemeClr val="dk1"/>
              </a:solidFill>
              <a:effectLst/>
              <a:latin typeface="+mn-lt"/>
              <a:ea typeface="+mn-ea"/>
              <a:cs typeface="+mn-cs"/>
            </a:rPr>
            <a:t>  </a:t>
          </a:r>
        </a:p>
        <a:p>
          <a:r>
            <a:rPr lang="en-US" sz="1100" u="sng">
              <a:solidFill>
                <a:schemeClr val="dk1"/>
              </a:solidFill>
              <a:effectLst/>
              <a:latin typeface="+mn-lt"/>
              <a:ea typeface="+mn-ea"/>
              <a:cs typeface="+mn-cs"/>
            </a:rPr>
            <a:t>Topic 1</a:t>
          </a:r>
          <a:r>
            <a:rPr lang="en-US" sz="1100">
              <a:solidFill>
                <a:schemeClr val="dk1"/>
              </a:solidFill>
              <a:effectLst/>
              <a:latin typeface="+mn-lt"/>
              <a:ea typeface="+mn-ea"/>
              <a:cs typeface="+mn-cs"/>
            </a:rPr>
            <a:t>: The biopsychosocial model of chronic pain?  </a:t>
          </a:r>
        </a:p>
        <a:p>
          <a:r>
            <a:rPr lang="en-US" sz="1100" u="sng">
              <a:solidFill>
                <a:schemeClr val="dk1"/>
              </a:solidFill>
              <a:effectLst/>
              <a:latin typeface="+mn-lt"/>
              <a:ea typeface="+mn-ea"/>
              <a:cs typeface="+mn-cs"/>
            </a:rPr>
            <a:t>Topic </a:t>
          </a:r>
          <a:r>
            <a:rPr lang="en-US" sz="1100">
              <a:solidFill>
                <a:schemeClr val="dk1"/>
              </a:solidFill>
              <a:effectLst/>
              <a:latin typeface="+mn-lt"/>
              <a:ea typeface="+mn-ea"/>
              <a:cs typeface="+mn-cs"/>
            </a:rPr>
            <a:t>2: Precision pain medicine: Identifying the primary anatomical region(s) and classification of chronic pain. </a:t>
          </a:r>
        </a:p>
        <a:p>
          <a:r>
            <a:rPr lang="en-US" sz="1100" u="sng">
              <a:solidFill>
                <a:schemeClr val="dk1"/>
              </a:solidFill>
              <a:effectLst/>
              <a:latin typeface="+mn-lt"/>
              <a:ea typeface="+mn-ea"/>
              <a:cs typeface="+mn-cs"/>
            </a:rPr>
            <a:t>Topic 3</a:t>
          </a:r>
          <a:r>
            <a:rPr lang="en-US" sz="1100">
              <a:solidFill>
                <a:schemeClr val="dk1"/>
              </a:solidFill>
              <a:effectLst/>
              <a:latin typeface="+mn-lt"/>
              <a:ea typeface="+mn-ea"/>
              <a:cs typeface="+mn-cs"/>
            </a:rPr>
            <a:t>: Initiating difficult patient conversations and providing patient education about changes in prescription opioid use.  </a:t>
          </a:r>
        </a:p>
        <a:p>
          <a:r>
            <a:rPr lang="en-US" sz="1100" u="sng">
              <a:solidFill>
                <a:schemeClr val="dk1"/>
              </a:solidFill>
              <a:effectLst/>
              <a:latin typeface="+mn-lt"/>
              <a:ea typeface="+mn-ea"/>
              <a:cs typeface="+mn-cs"/>
            </a:rPr>
            <a:t>Topic 4</a:t>
          </a:r>
          <a:r>
            <a:rPr lang="en-US" sz="1100">
              <a:solidFill>
                <a:schemeClr val="dk1"/>
              </a:solidFill>
              <a:effectLst/>
              <a:latin typeface="+mn-lt"/>
              <a:ea typeface="+mn-ea"/>
              <a:cs typeface="+mn-cs"/>
            </a:rPr>
            <a:t>: Effective non-opioid pain medications.  </a:t>
          </a:r>
        </a:p>
        <a:p>
          <a:r>
            <a:rPr lang="en-US" sz="1100" u="sng">
              <a:solidFill>
                <a:schemeClr val="dk1"/>
              </a:solidFill>
              <a:effectLst/>
              <a:latin typeface="+mn-lt"/>
              <a:ea typeface="+mn-ea"/>
              <a:cs typeface="+mn-cs"/>
            </a:rPr>
            <a:t>Topic 5</a:t>
          </a:r>
          <a:r>
            <a:rPr lang="en-US" sz="1100">
              <a:solidFill>
                <a:schemeClr val="dk1"/>
              </a:solidFill>
              <a:effectLst/>
              <a:latin typeface="+mn-lt"/>
              <a:ea typeface="+mn-ea"/>
              <a:cs typeface="+mn-cs"/>
            </a:rPr>
            <a:t>: Safe opioid tapering and detox. </a:t>
          </a:r>
        </a:p>
        <a:p>
          <a:r>
            <a:rPr lang="en-US" sz="1100" u="sng">
              <a:solidFill>
                <a:schemeClr val="dk1"/>
              </a:solidFill>
              <a:effectLst/>
              <a:latin typeface="+mn-lt"/>
              <a:ea typeface="+mn-ea"/>
              <a:cs typeface="+mn-cs"/>
            </a:rPr>
            <a:t>Topic 6</a:t>
          </a:r>
          <a:r>
            <a:rPr lang="en-US" sz="1100">
              <a:solidFill>
                <a:schemeClr val="dk1"/>
              </a:solidFill>
              <a:effectLst/>
              <a:latin typeface="+mn-lt"/>
              <a:ea typeface="+mn-ea"/>
              <a:cs typeface="+mn-cs"/>
            </a:rPr>
            <a:t>: Psychological effects of pain: The role of mental health in pain management.  </a:t>
          </a:r>
        </a:p>
        <a:p>
          <a:r>
            <a:rPr lang="en-US" sz="1100" u="sng">
              <a:solidFill>
                <a:schemeClr val="dk1"/>
              </a:solidFill>
              <a:effectLst/>
              <a:latin typeface="+mn-lt"/>
              <a:ea typeface="+mn-ea"/>
              <a:cs typeface="+mn-cs"/>
            </a:rPr>
            <a:t>Topic 7</a:t>
          </a:r>
          <a:r>
            <a:rPr lang="en-US" sz="1100">
              <a:solidFill>
                <a:schemeClr val="dk1"/>
              </a:solidFill>
              <a:effectLst/>
              <a:latin typeface="+mn-lt"/>
              <a:ea typeface="+mn-ea"/>
              <a:cs typeface="+mn-cs"/>
            </a:rPr>
            <a:t>: Chronic pain treatment. </a:t>
          </a:r>
        </a:p>
        <a:p>
          <a:r>
            <a:rPr lang="en-US" sz="1100" u="sng">
              <a:solidFill>
                <a:schemeClr val="dk1"/>
              </a:solidFill>
              <a:effectLst/>
              <a:latin typeface="+mn-lt"/>
              <a:ea typeface="+mn-ea"/>
              <a:cs typeface="+mn-cs"/>
            </a:rPr>
            <a:t>Topic 8</a:t>
          </a:r>
          <a:r>
            <a:rPr lang="en-US" sz="1100">
              <a:solidFill>
                <a:schemeClr val="dk1"/>
              </a:solidFill>
              <a:effectLst/>
              <a:latin typeface="+mn-lt"/>
              <a:ea typeface="+mn-ea"/>
              <a:cs typeface="+mn-cs"/>
            </a:rPr>
            <a:t>: The patient’s perspective.  </a:t>
          </a:r>
        </a:p>
        <a:p>
          <a:r>
            <a:rPr lang="en-US" sz="1100" u="sng">
              <a:solidFill>
                <a:schemeClr val="dk1"/>
              </a:solidFill>
              <a:effectLst/>
              <a:latin typeface="+mn-lt"/>
              <a:ea typeface="+mn-ea"/>
              <a:cs typeface="+mn-cs"/>
            </a:rPr>
            <a:t>Topic 9</a:t>
          </a:r>
          <a:r>
            <a:rPr lang="en-US" sz="1100">
              <a:solidFill>
                <a:schemeClr val="dk1"/>
              </a:solidFill>
              <a:effectLst/>
              <a:latin typeface="+mn-lt"/>
              <a:ea typeface="+mn-ea"/>
              <a:cs typeface="+mn-cs"/>
            </a:rPr>
            <a:t>:  Cognitive-behavioral treatment of pain and virtual pain management tools.  </a:t>
          </a:r>
        </a:p>
        <a:p>
          <a:r>
            <a:rPr lang="en-US" sz="1100" u="sng">
              <a:solidFill>
                <a:schemeClr val="dk1"/>
              </a:solidFill>
              <a:effectLst/>
              <a:latin typeface="+mn-lt"/>
              <a:ea typeface="+mn-ea"/>
              <a:cs typeface="+mn-cs"/>
            </a:rPr>
            <a:t>Topic 10</a:t>
          </a:r>
          <a:r>
            <a:rPr lang="en-US" sz="1100">
              <a:solidFill>
                <a:schemeClr val="dk1"/>
              </a:solidFill>
              <a:effectLst/>
              <a:latin typeface="+mn-lt"/>
              <a:ea typeface="+mn-ea"/>
              <a:cs typeface="+mn-cs"/>
            </a:rPr>
            <a:t>: Specific allied health treatments.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above topics will be shared by the national experts with over 200 years of combined knowledge and experience in chronic pain. They hold the key to the future of non-opioid prescribing.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We are still developing a prototype of this CME and are happy to share it with you upon its completion if requested.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We appreciate your time and look forward to working with your state. Please contact us if you have any questions.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Best Regards,  </a:t>
          </a:r>
        </a:p>
        <a:p>
          <a:r>
            <a:rPr lang="en-US" sz="1100">
              <a:solidFill>
                <a:schemeClr val="dk1"/>
              </a:solidFill>
              <a:effectLst/>
              <a:latin typeface="+mn-lt"/>
              <a:ea typeface="+mn-ea"/>
              <a:cs typeface="+mn-cs"/>
            </a:rPr>
            <a:t>Michael L. Kriegel, Ph.D. – Kriegel &amp; Associates President  </a:t>
          </a:r>
        </a:p>
        <a:p>
          <a:r>
            <a:rPr lang="en-US" sz="1100">
              <a:solidFill>
                <a:schemeClr val="dk1"/>
              </a:solidFill>
              <a:effectLst/>
              <a:latin typeface="+mn-lt"/>
              <a:ea typeface="+mn-ea"/>
              <a:cs typeface="+mn-cs"/>
            </a:rPr>
            <a:t>Jordan McAbee – Kriegel &amp; Associates Executive Director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(864) 855-6705</a:t>
          </a:r>
        </a:p>
        <a:p>
          <a:r>
            <a:rPr lang="en-US" sz="1100">
              <a:solidFill>
                <a:schemeClr val="dk1"/>
              </a:solidFill>
              <a:effectLst/>
              <a:latin typeface="+mn-lt"/>
              <a:ea typeface="+mn-ea"/>
              <a:cs typeface="+mn-cs"/>
            </a:rPr>
            <a:t>1442 Breazeale Road</a:t>
          </a:r>
        </a:p>
        <a:p>
          <a:r>
            <a:rPr lang="en-US" sz="1100">
              <a:solidFill>
                <a:schemeClr val="dk1"/>
              </a:solidFill>
              <a:effectLst/>
              <a:latin typeface="+mn-lt"/>
              <a:ea typeface="+mn-ea"/>
              <a:cs typeface="+mn-cs"/>
            </a:rPr>
            <a:t>Easley, SC 29640</a:t>
          </a:r>
        </a:p>
        <a:p>
          <a:endParaRPr lang="en-US" sz="16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600" b="1">
            <a:solidFill>
              <a:schemeClr val="tx2">
                <a:lumMod val="75000"/>
                <a:lumOff val="25000"/>
              </a:schemeClr>
            </a:solidFill>
            <a:effectLst/>
            <a:latin typeface="Calibri Light" panose="020F0302020204030204" pitchFamily="34" charset="0"/>
            <a:ea typeface="+mn-ea"/>
            <a:cs typeface="Calibri Light" panose="020F03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600">
            <a:solidFill>
              <a:schemeClr val="tx2">
                <a:lumMod val="75000"/>
                <a:lumOff val="25000"/>
              </a:schemeClr>
            </a:solidFill>
            <a:effectLst/>
            <a:latin typeface="Calibri Light" panose="020F0302020204030204" pitchFamily="34" charset="0"/>
            <a:cs typeface="Calibri Light" panose="020F0302020204030204" pitchFamily="34" charset="0"/>
          </a:endParaRPr>
        </a:p>
        <a:p>
          <a:endParaRPr lang="en-US" sz="1100">
            <a:solidFill>
              <a:schemeClr val="dk1"/>
            </a:solidFill>
            <a:effectLst/>
            <a:latin typeface="+mn-lt"/>
            <a:ea typeface="+mn-ea"/>
            <a:cs typeface="+mn-cs"/>
          </a:endParaRPr>
        </a:p>
      </xdr:txBody>
    </xdr:sp>
    <xdr:clientData/>
  </xdr:twoCellAnchor>
  <xdr:twoCellAnchor>
    <xdr:from>
      <xdr:col>0</xdr:col>
      <xdr:colOff>19050</xdr:colOff>
      <xdr:row>156</xdr:row>
      <xdr:rowOff>86995</xdr:rowOff>
    </xdr:from>
    <xdr:to>
      <xdr:col>2</xdr:col>
      <xdr:colOff>377190</xdr:colOff>
      <xdr:row>164</xdr:row>
      <xdr:rowOff>156845</xdr:rowOff>
    </xdr:to>
    <xdr:pic>
      <xdr:nvPicPr>
        <xdr:cNvPr id="11" name="Picture 7">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28928695"/>
          <a:ext cx="157734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201</xdr:row>
      <xdr:rowOff>179702</xdr:rowOff>
    </xdr:from>
    <xdr:to>
      <xdr:col>2</xdr:col>
      <xdr:colOff>351155</xdr:colOff>
      <xdr:row>210</xdr:row>
      <xdr:rowOff>61592</xdr:rowOff>
    </xdr:to>
    <xdr:pic>
      <xdr:nvPicPr>
        <xdr:cNvPr id="13" name="Picture 7">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7308152"/>
          <a:ext cx="1570355" cy="1539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251</xdr:row>
      <xdr:rowOff>179067</xdr:rowOff>
    </xdr:from>
    <xdr:to>
      <xdr:col>2</xdr:col>
      <xdr:colOff>352425</xdr:colOff>
      <xdr:row>260</xdr:row>
      <xdr:rowOff>49527</xdr:rowOff>
    </xdr:to>
    <xdr:pic>
      <xdr:nvPicPr>
        <xdr:cNvPr id="14" name="Picture 7">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5603792"/>
          <a:ext cx="1571625" cy="1499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262</xdr:row>
      <xdr:rowOff>0</xdr:rowOff>
    </xdr:from>
    <xdr:to>
      <xdr:col>15</xdr:col>
      <xdr:colOff>600074</xdr:colOff>
      <xdr:row>271</xdr:row>
      <xdr:rowOff>0</xdr:rowOff>
    </xdr:to>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0" y="47415450"/>
          <a:ext cx="9744074"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#9</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I think settlement funds INCLUDING the tobacco settlement funds should be used for treatment---How to identify patients with an addiction, how to get these patients off of opioids or smoking, and how to set them on a path to recovery. I know that sounds too broad and it won’t be easy.  It also needs to be in the hands of professionals.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Phylis King retired Rep Idaho Legislature</a:t>
          </a:r>
        </a:p>
      </xdr:txBody>
    </xdr:sp>
    <xdr:clientData/>
  </xdr:twoCellAnchor>
  <xdr:twoCellAnchor>
    <xdr:from>
      <xdr:col>0</xdr:col>
      <xdr:colOff>0</xdr:colOff>
      <xdr:row>271</xdr:row>
      <xdr:rowOff>125730</xdr:rowOff>
    </xdr:from>
    <xdr:to>
      <xdr:col>15</xdr:col>
      <xdr:colOff>590550</xdr:colOff>
      <xdr:row>298</xdr:row>
      <xdr:rowOff>72390</xdr:rowOff>
    </xdr:to>
    <xdr:sp macro="" textlink="">
      <xdr:nvSpPr>
        <xdr:cNvPr id="20" name="TextBox 19">
          <a:extLst>
            <a:ext uri="{FF2B5EF4-FFF2-40B4-BE49-F238E27FC236}">
              <a16:creationId xmlns:a16="http://schemas.microsoft.com/office/drawing/2014/main" id="{00000000-0008-0000-0400-000014000000}"/>
            </a:ext>
          </a:extLst>
        </xdr:cNvPr>
        <xdr:cNvSpPr txBox="1"/>
      </xdr:nvSpPr>
      <xdr:spPr>
        <a:xfrm>
          <a:off x="0" y="49169955"/>
          <a:ext cx="9734550" cy="4832985"/>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7000"/>
            </a:lnSpc>
            <a:spcBef>
              <a:spcPts val="1200"/>
            </a:spcBef>
            <a:spcAft>
              <a:spcPts val="0"/>
            </a:spcAft>
            <a:buClrTx/>
            <a:buSzTx/>
            <a:buFontTx/>
            <a:buNone/>
            <a:tabLst/>
            <a:defRPr/>
          </a:pPr>
          <a:r>
            <a:rPr kumimoji="0" lang="en-US" sz="1600" b="1" i="0" u="none" strike="noStrike" kern="100" cap="none" spc="0" normalizeH="0" baseline="0" noProof="0">
              <a:ln>
                <a:noFill/>
              </a:ln>
              <a:solidFill>
                <a:srgbClr val="2F5496"/>
              </a:solidFill>
              <a:effectLst/>
              <a:uLnTx/>
              <a:uFillTx/>
              <a:latin typeface="Calibri Light" panose="020F0302020204030204" pitchFamily="34" charset="0"/>
              <a:ea typeface="Times New Roman" panose="02020603050405020304" pitchFamily="18" charset="0"/>
              <a:cs typeface="Times New Roman" panose="02020603050405020304" pitchFamily="18" charset="0"/>
            </a:rPr>
            <a:t>Submission #10</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Aptos Narrow" panose="0211000402020202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Aptos Narrow" panose="02110004020202020204"/>
              <a:ea typeface="+mn-ea"/>
              <a:cs typeface="+mn-cs"/>
            </a:rPr>
            <a:t>Hello,</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Aptos Narrow" panose="02110004020202020204"/>
              <a:ea typeface="+mn-ea"/>
              <a:cs typeface="+mn-cs"/>
            </a:rPr>
            <a:t>I am trying to find information on how and where to apply for funds from the opioid settlement. I work for the Coeur D’ Alene tribe’s Marimn Health. I am creating a integrative chronic pain program to help reduce or eliminate chronic pain burden for patients to reduce or eliminate use of opioid or other prescription medications. It uses the biopsychosocial model of chronic pain to address brain changes in chronic pain and the mitigating risk factors. It uses Pain Reprocessing Therapy as a more evidence-based therapy than CBT or ACT to rewire the brain to reduce pain. In the University of Boulder study it had a 50-75% success rate, which has been and is being confirmed in other studies.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Aptos Narrow" panose="02110004020202020204"/>
              <a:ea typeface="+mn-ea"/>
              <a:cs typeface="+mn-cs"/>
            </a:rPr>
            <a:t>I want to use the funds to purchase cases of the book The Way Out by Alan Gordon to give to patients in the program to reduce their financial burden. It is the primary teaching tool we use in the chronic pain program.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Aptos Narrow" panose="02110004020202020204"/>
              <a:ea typeface="+mn-ea"/>
              <a:cs typeface="+mn-cs"/>
            </a:rPr>
            <a:t>Can you please help me on how to apply for the small amount of funds we need for this program? I appreciate any advice and guidance you can provide!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Aptos Narrow" panose="02110004020202020204"/>
              <a:ea typeface="+mn-ea"/>
              <a:cs typeface="+mn-cs"/>
            </a:rPr>
            <a:t>Best regards,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Aptos Narrow" panose="02110004020202020204"/>
              <a:ea typeface="+mn-ea"/>
              <a:cs typeface="+mn-cs"/>
            </a:rPr>
            <a:t>Ryan Kain, DC</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Aptos Narrow" panose="02110004020202020204"/>
              <a:ea typeface="+mn-ea"/>
              <a:cs typeface="+mn-cs"/>
            </a:rPr>
            <a:t>Marimn Health</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Aptos Narrow" panose="02110004020202020204"/>
              <a:ea typeface="+mn-ea"/>
              <a:cs typeface="+mn-cs"/>
            </a:rPr>
            <a:t>Coeur D’ Alene Tribe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Aptos Narrow" panose="02110004020202020204"/>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ptos Narrow" panose="02110004020202020204"/>
              <a:ea typeface="+mn-ea"/>
              <a:cs typeface="+mn-cs"/>
            </a:rPr>
            <a:t>Ryan Kain, DC</a:t>
          </a:r>
          <a:endParaRPr kumimoji="0" lang="en-US" sz="1100" b="0" i="0" u="none" strike="noStrike" kern="0" cap="none" spc="0" normalizeH="0" baseline="0" noProof="0">
            <a:ln>
              <a:noFill/>
            </a:ln>
            <a:solidFill>
              <a:sysClr val="windowText" lastClr="000000"/>
            </a:solidFill>
            <a:effectLst/>
            <a:uLnTx/>
            <a:uFillTx/>
            <a:latin typeface="Aptos Narrow" panose="0211000402020202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Aptos Narrow" panose="02110004020202020204"/>
              <a:ea typeface="+mn-ea"/>
              <a:cs typeface="+mn-cs"/>
            </a:rPr>
            <a:t>Chiropractor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Aptos Narrow" panose="02110004020202020204"/>
              <a:ea typeface="+mn-ea"/>
              <a:cs typeface="+mn-cs"/>
            </a:rPr>
            <a:t>| 427 N. 12th Street | Plummer, ID 83851</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Aptos Narrow" panose="02110004020202020204"/>
              <a:ea typeface="+mn-ea"/>
              <a:cs typeface="+mn-cs"/>
            </a:rPr>
            <a:t>Phone: 686.208.1931 Ext.1411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sng" strike="noStrike" kern="0" cap="none" spc="0" normalizeH="0" baseline="0" noProof="0">
              <a:ln>
                <a:noFill/>
              </a:ln>
              <a:solidFill>
                <a:sysClr val="windowText" lastClr="000000"/>
              </a:solidFill>
              <a:effectLst/>
              <a:uLnTx/>
              <a:uFillTx/>
              <a:latin typeface="Aptos Narrow" panose="02110004020202020204"/>
              <a:ea typeface="+mn-ea"/>
              <a:cs typeface="+mn-cs"/>
              <a:hlinkClick xmlns:r="http://schemas.openxmlformats.org/officeDocument/2006/relationships" r:id=""/>
            </a:rPr>
            <a:t>rkain@marimnhealth.org</a:t>
          </a:r>
          <a:r>
            <a:rPr kumimoji="0" lang="en-US" sz="1100" b="1" i="0" u="none" strike="noStrike" kern="0" cap="none" spc="0" normalizeH="0" baseline="0" noProof="0">
              <a:ln>
                <a:noFill/>
              </a:ln>
              <a:solidFill>
                <a:sysClr val="windowText" lastClr="000000"/>
              </a:solidFill>
              <a:effectLst/>
              <a:uLnTx/>
              <a:uFillTx/>
              <a:latin typeface="Aptos Narrow" panose="02110004020202020204"/>
              <a:ea typeface="+mn-ea"/>
              <a:cs typeface="+mn-cs"/>
            </a:rPr>
            <a:t> | </a:t>
          </a:r>
          <a:r>
            <a:rPr kumimoji="0" lang="en-US" sz="1100" b="1" i="0" u="sng" strike="noStrike" kern="0" cap="none" spc="0" normalizeH="0" baseline="0" noProof="0">
              <a:ln>
                <a:noFill/>
              </a:ln>
              <a:solidFill>
                <a:sysClr val="windowText" lastClr="000000"/>
              </a:solidFill>
              <a:effectLst/>
              <a:uLnTx/>
              <a:uFillTx/>
              <a:latin typeface="Aptos Narrow" panose="02110004020202020204"/>
              <a:ea typeface="+mn-ea"/>
              <a:cs typeface="+mn-cs"/>
              <a:hlinkClick xmlns:r="http://schemas.openxmlformats.org/officeDocument/2006/relationships" r:id=""/>
            </a:rPr>
            <a:t>marimnhealth.org</a:t>
          </a:r>
          <a:endParaRPr kumimoji="0" lang="en-US" sz="1100" b="1" i="0" u="sng" strike="noStrike" kern="0" cap="none" spc="0" normalizeH="0" baseline="0" noProof="0">
            <a:ln>
              <a:noFill/>
            </a:ln>
            <a:solidFill>
              <a:sysClr val="windowText" lastClr="000000"/>
            </a:solidFill>
            <a:effectLst/>
            <a:uLnTx/>
            <a:uFillTx/>
            <a:latin typeface="Aptos Narrow" panose="0211000402020202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Aptos Narrow" panose="02110004020202020204"/>
            <a:ea typeface="+mn-ea"/>
            <a:cs typeface="+mn-cs"/>
          </a:endParaRPr>
        </a:p>
      </xdr:txBody>
    </xdr:sp>
    <xdr:clientData/>
  </xdr:twoCellAnchor>
  <xdr:twoCellAnchor>
    <xdr:from>
      <xdr:col>0</xdr:col>
      <xdr:colOff>34290</xdr:colOff>
      <xdr:row>293</xdr:row>
      <xdr:rowOff>0</xdr:rowOff>
    </xdr:from>
    <xdr:to>
      <xdr:col>3</xdr:col>
      <xdr:colOff>567690</xdr:colOff>
      <xdr:row>298</xdr:row>
      <xdr:rowOff>0</xdr:rowOff>
    </xdr:to>
    <xdr:pic>
      <xdr:nvPicPr>
        <xdr:cNvPr id="21" name="Picture 20" descr="logo">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link="rId4">
          <a:extLst>
            <a:ext uri="{28A0092B-C50C-407E-A947-70E740481C1C}">
              <a14:useLocalDpi xmlns:a14="http://schemas.microsoft.com/office/drawing/2010/main" val="0"/>
            </a:ext>
          </a:extLst>
        </a:blip>
        <a:srcRect/>
        <a:stretch>
          <a:fillRect/>
        </a:stretch>
      </xdr:blipFill>
      <xdr:spPr bwMode="auto">
        <a:xfrm>
          <a:off x="34290" y="53025675"/>
          <a:ext cx="23622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533400</xdr:colOff>
      <xdr:row>293</xdr:row>
      <xdr:rowOff>20955</xdr:rowOff>
    </xdr:from>
    <xdr:to>
      <xdr:col>6</xdr:col>
      <xdr:colOff>493395</xdr:colOff>
      <xdr:row>298</xdr:row>
      <xdr:rowOff>20955</xdr:rowOff>
    </xdr:to>
    <xdr:pic>
      <xdr:nvPicPr>
        <xdr:cNvPr id="25" name="Picture 24" descr="BPNW">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link="rId5">
          <a:extLst>
            <a:ext uri="{28A0092B-C50C-407E-A947-70E740481C1C}">
              <a14:useLocalDpi xmlns:a14="http://schemas.microsoft.com/office/drawing/2010/main" val="0"/>
            </a:ext>
          </a:extLst>
        </a:blip>
        <a:srcRect/>
        <a:stretch>
          <a:fillRect/>
        </a:stretch>
      </xdr:blipFill>
      <xdr:spPr bwMode="auto">
        <a:xfrm>
          <a:off x="2971800" y="53046630"/>
          <a:ext cx="117919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167642</xdr:rowOff>
    </xdr:from>
    <xdr:to>
      <xdr:col>16</xdr:col>
      <xdr:colOff>28575</xdr:colOff>
      <xdr:row>9</xdr:row>
      <xdr:rowOff>1</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0" y="167642"/>
          <a:ext cx="9782175" cy="14611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#11</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Morning.  The funds should go back to the original funding source please.</a:t>
          </a:r>
        </a:p>
        <a:p>
          <a:r>
            <a:rPr lang="en-US" sz="1100">
              <a:solidFill>
                <a:schemeClr val="dk1"/>
              </a:solidFill>
              <a:effectLst/>
              <a:latin typeface="+mn-lt"/>
              <a:ea typeface="+mn-ea"/>
              <a:cs typeface="+mn-cs"/>
            </a:rPr>
            <a:t>Thanks,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Scottie</a:t>
          </a:r>
        </a:p>
        <a:p>
          <a:r>
            <a:rPr lang="en-US" sz="1100">
              <a:solidFill>
                <a:schemeClr val="dk1"/>
              </a:solidFill>
              <a:effectLst/>
              <a:latin typeface="+mn-lt"/>
              <a:ea typeface="+mn-ea"/>
              <a:cs typeface="+mn-cs"/>
            </a:rPr>
            <a:t>Meridian </a:t>
          </a:r>
        </a:p>
        <a:p>
          <a:endParaRPr lang="en-US" sz="1100">
            <a:solidFill>
              <a:schemeClr val="dk1"/>
            </a:solidFill>
            <a:effectLst/>
            <a:latin typeface="+mn-lt"/>
            <a:ea typeface="+mn-ea"/>
            <a:cs typeface="+mn-cs"/>
          </a:endParaRPr>
        </a:p>
      </xdr:txBody>
    </xdr:sp>
    <xdr:clientData/>
  </xdr:twoCellAnchor>
  <xdr:twoCellAnchor>
    <xdr:from>
      <xdr:col>0</xdr:col>
      <xdr:colOff>0</xdr:colOff>
      <xdr:row>9</xdr:row>
      <xdr:rowOff>133350</xdr:rowOff>
    </xdr:from>
    <xdr:to>
      <xdr:col>16</xdr:col>
      <xdr:colOff>28574</xdr:colOff>
      <xdr:row>18</xdr:row>
      <xdr:rowOff>167640</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0" y="1762125"/>
          <a:ext cx="9782174" cy="16630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#12</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I suggest the money go towards helping the (growing) unhoused population. There is a need for housing, medical (physical and mental) care and counseling- to name a few. </a:t>
          </a:r>
        </a:p>
        <a:p>
          <a:br>
            <a:rPr lang="en-US" sz="1100">
              <a:solidFill>
                <a:schemeClr val="dk1"/>
              </a:solidFill>
              <a:effectLst/>
              <a:latin typeface="+mn-lt"/>
              <a:ea typeface="+mn-ea"/>
              <a:cs typeface="+mn-cs"/>
            </a:rPr>
          </a:br>
          <a:r>
            <a:rPr lang="en-US" sz="1100">
              <a:solidFill>
                <a:schemeClr val="dk1"/>
              </a:solidFill>
              <a:effectLst/>
              <a:latin typeface="+mn-lt"/>
              <a:ea typeface="+mn-ea"/>
              <a:cs typeface="+mn-cs"/>
            </a:rPr>
            <a:t>Thank you. </a:t>
          </a:r>
        </a:p>
        <a:p>
          <a:r>
            <a:rPr lang="en-US" sz="1100">
              <a:solidFill>
                <a:schemeClr val="dk1"/>
              </a:solidFill>
              <a:effectLst/>
              <a:latin typeface="+mn-lt"/>
              <a:ea typeface="+mn-ea"/>
              <a:cs typeface="+mn-cs"/>
            </a:rPr>
            <a:t>Eileen Salenik</a:t>
          </a:r>
        </a:p>
        <a:p>
          <a:r>
            <a:rPr lang="en-US" sz="1100">
              <a:solidFill>
                <a:schemeClr val="dk1"/>
              </a:solidFill>
              <a:effectLst/>
              <a:latin typeface="+mn-lt"/>
              <a:ea typeface="+mn-ea"/>
              <a:cs typeface="+mn-cs"/>
            </a:rPr>
            <a:t>“Be who you are and be that well…”</a:t>
          </a:r>
        </a:p>
        <a:p>
          <a:r>
            <a:rPr lang="en-US" sz="1100">
              <a:solidFill>
                <a:schemeClr val="dk1"/>
              </a:solidFill>
              <a:effectLst/>
              <a:latin typeface="+mn-lt"/>
              <a:ea typeface="+mn-ea"/>
              <a:cs typeface="+mn-cs"/>
            </a:rPr>
            <a:t>               St Francis de Sales </a:t>
          </a:r>
        </a:p>
        <a:p>
          <a:endParaRPr lang="en-US" sz="1100">
            <a:solidFill>
              <a:schemeClr val="dk1"/>
            </a:solidFill>
            <a:effectLst/>
            <a:latin typeface="+mn-lt"/>
            <a:ea typeface="+mn-ea"/>
            <a:cs typeface="+mn-cs"/>
          </a:endParaRPr>
        </a:p>
      </xdr:txBody>
    </xdr:sp>
    <xdr:clientData/>
  </xdr:twoCellAnchor>
  <xdr:twoCellAnchor>
    <xdr:from>
      <xdr:col>0</xdr:col>
      <xdr:colOff>0</xdr:colOff>
      <xdr:row>19</xdr:row>
      <xdr:rowOff>135255</xdr:rowOff>
    </xdr:from>
    <xdr:to>
      <xdr:col>16</xdr:col>
      <xdr:colOff>0</xdr:colOff>
      <xdr:row>34</xdr:row>
      <xdr:rowOff>66675</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0" y="3573780"/>
          <a:ext cx="9753600" cy="26460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#13</a:t>
          </a:r>
        </a:p>
        <a:p>
          <a:endParaRPr lang="en-US">
            <a:effectLst/>
          </a:endParaRPr>
        </a:p>
        <a:p>
          <a:r>
            <a:rPr lang="en-US" sz="1100">
              <a:solidFill>
                <a:schemeClr val="dk1"/>
              </a:solidFill>
              <a:effectLst/>
              <a:latin typeface="+mn-lt"/>
              <a:ea typeface="+mn-ea"/>
              <a:cs typeface="+mn-cs"/>
            </a:rPr>
            <a:t>I appreciate the opportunity to provide input for settlement funds to our state.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 am the lead volunteer gardener at the Bill Wassmuth/Ann Frank human rights memorial garden. I have been working in this space over 8 years. I have seen many changes in those years. The overwhelming support and increased visitors makes this an Idaho landmark we can all be proud of.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 have noted each year the increase in the unhoused has become problematic. I never forget that there before the grace of God go I. </a:t>
          </a:r>
        </a:p>
        <a:p>
          <a:r>
            <a:rPr lang="en-US" sz="1100">
              <a:solidFill>
                <a:schemeClr val="dk1"/>
              </a:solidFill>
              <a:effectLst/>
              <a:latin typeface="+mn-lt"/>
              <a:ea typeface="+mn-ea"/>
              <a:cs typeface="+mn-cs"/>
            </a:rPr>
            <a:t>It is apparent that many of the transients suffer from mental health issues.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 would propose that the city of Boise and the State of Idaho use these funds to provide safe housing, drug and mental health services.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Thank you</a:t>
          </a:r>
        </a:p>
        <a:p>
          <a:r>
            <a:rPr lang="en-US" sz="1100">
              <a:solidFill>
                <a:schemeClr val="dk1"/>
              </a:solidFill>
              <a:effectLst/>
              <a:latin typeface="+mn-lt"/>
              <a:ea typeface="+mn-ea"/>
              <a:cs typeface="+mn-cs"/>
            </a:rPr>
            <a:t>Laurie Durocher</a:t>
          </a:r>
        </a:p>
        <a:p>
          <a:endParaRPr lang="en-US" sz="1100">
            <a:solidFill>
              <a:schemeClr val="dk1"/>
            </a:solidFill>
            <a:effectLst/>
            <a:latin typeface="+mn-lt"/>
            <a:ea typeface="+mn-ea"/>
            <a:cs typeface="+mn-cs"/>
          </a:endParaRPr>
        </a:p>
      </xdr:txBody>
    </xdr:sp>
    <xdr:clientData/>
  </xdr:twoCellAnchor>
  <xdr:twoCellAnchor>
    <xdr:from>
      <xdr:col>0</xdr:col>
      <xdr:colOff>0</xdr:colOff>
      <xdr:row>35</xdr:row>
      <xdr:rowOff>22857</xdr:rowOff>
    </xdr:from>
    <xdr:to>
      <xdr:col>16</xdr:col>
      <xdr:colOff>19050</xdr:colOff>
      <xdr:row>82</xdr:row>
      <xdr:rowOff>78105</xdr:rowOff>
    </xdr:to>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0" y="6356982"/>
          <a:ext cx="9772650" cy="85610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#14</a:t>
          </a:r>
        </a:p>
        <a:p>
          <a:r>
            <a:rPr lang="en-US" sz="1100" b="1" i="0" baseline="0">
              <a:solidFill>
                <a:schemeClr val="dk1"/>
              </a:solidFill>
              <a:effectLst/>
              <a:latin typeface="+mn-lt"/>
              <a:ea typeface="+mn-ea"/>
              <a:cs typeface="+mn-cs"/>
            </a:rPr>
            <a:t>To: </a:t>
          </a:r>
          <a:r>
            <a:rPr lang="en-US" sz="1100" b="0" i="0" baseline="0">
              <a:solidFill>
                <a:schemeClr val="dk1"/>
              </a:solidFill>
              <a:effectLst/>
              <a:latin typeface="+mn-lt"/>
              <a:ea typeface="+mn-ea"/>
              <a:cs typeface="+mn-cs"/>
            </a:rPr>
            <a:t>Cheryl Foster</a:t>
          </a:r>
          <a:endParaRPr lang="en-US">
            <a:effectLst/>
          </a:endParaRPr>
        </a:p>
        <a:p>
          <a:r>
            <a:rPr lang="en-US" sz="1100" b="1" i="0" baseline="0">
              <a:solidFill>
                <a:schemeClr val="dk1"/>
              </a:solidFill>
              <a:effectLst/>
              <a:latin typeface="+mn-lt"/>
              <a:ea typeface="+mn-ea"/>
              <a:cs typeface="+mn-cs"/>
            </a:rPr>
            <a:t>Subject: </a:t>
          </a:r>
          <a:r>
            <a:rPr lang="en-US" sz="1100" b="0" i="0" baseline="0">
              <a:solidFill>
                <a:schemeClr val="dk1"/>
              </a:solidFill>
              <a:effectLst/>
              <a:latin typeface="+mn-lt"/>
              <a:ea typeface="+mn-ea"/>
              <a:cs typeface="+mn-cs"/>
            </a:rPr>
            <a:t>IBHC Recommendation for Opioid Settlement Funding</a:t>
          </a:r>
        </a:p>
        <a:p>
          <a:endParaRPr lang="en-US" sz="1100" b="0" i="0" baseline="0">
            <a:solidFill>
              <a:schemeClr val="dk1"/>
            </a:solidFill>
            <a:effectLst/>
            <a:latin typeface="+mn-lt"/>
            <a:ea typeface="+mn-ea"/>
            <a:cs typeface="+mn-cs"/>
          </a:endParaRPr>
        </a:p>
        <a:p>
          <a:r>
            <a:rPr lang="en-US" sz="1100">
              <a:solidFill>
                <a:schemeClr val="dk1"/>
              </a:solidFill>
              <a:effectLst/>
              <a:latin typeface="+mn-lt"/>
              <a:ea typeface="+mn-ea"/>
              <a:cs typeface="+mn-cs"/>
            </a:rPr>
            <a:t>Esteemed Council Members,</a:t>
          </a:r>
        </a:p>
        <a:p>
          <a:r>
            <a:rPr lang="en-US" sz="1100">
              <a:solidFill>
                <a:schemeClr val="dk1"/>
              </a:solidFill>
              <a:effectLst/>
              <a:latin typeface="+mn-lt"/>
              <a:ea typeface="+mn-ea"/>
              <a:cs typeface="+mn-cs"/>
            </a:rPr>
            <a:t>Thank you for including NAMI Idaho in your recommendations to the Governor for inclusion in the 2025 budget. We look forward to relaunching our Justice Involved Person's Project at ICIO this summer with help from that funding, and to expanding our work with Mental Health Diversion courts across Idaho. These programs have been well received and we look forward to the expansion these funds will make possible, as we gain understanding on how this work is impacting individuals involved in the criminal justice system.</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As you are identifying priority expenditures from the state directed Opioid Settlement Fund for the next fiscal year, please consider renewing your support for NAMI Idaho's Justice Involved Person's Project. This support will help NAMI Idaho continue with our plan to expand this pilot program, which is part of what we're calling our Justice Involved Persons' Project, at the Idaho Correctional Institution in Orofino last year to reach every state correctional facility in Idaho, and from Ada and Kootenai Mental Health Courts to supporting all of Idaho's mental health courts statewide.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We are also gaining traction and hope to accomplish more next year with our NAMI On Campus student-led clubs for schools across the state. This program is still in its infancy in the Boise School District, but continued support from the Opioid settlement fund will help us visit more schools across the state, and recruit and vet more adult advisors to support new clubs as they're established in schools.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As you know, mental health issues can be a driver in substance use disorders, and since 50% of all lifetime mental illness begins by age 14, 75% by age 24, mental illness is a significant concern for our youth, and at a time when drug use is most likely to start. Of </a:t>
          </a:r>
          <a:r>
            <a:rPr lang="en-US" sz="1100" i="1">
              <a:solidFill>
                <a:schemeClr val="dk1"/>
              </a:solidFill>
              <a:effectLst/>
              <a:latin typeface="+mn-lt"/>
              <a:ea typeface="+mn-ea"/>
              <a:cs typeface="+mn-cs"/>
            </a:rPr>
            <a:t>all</a:t>
          </a:r>
          <a:r>
            <a:rPr lang="en-US" sz="1100">
              <a:solidFill>
                <a:schemeClr val="dk1"/>
              </a:solidFill>
              <a:effectLst/>
              <a:latin typeface="+mn-lt"/>
              <a:ea typeface="+mn-ea"/>
              <a:cs typeface="+mn-cs"/>
            </a:rPr>
            <a:t> those diagnosed with a mental illness, 29 percent also abuse alcohol or drugs. Roughly 50 percent of individuals with severe mental illness are also affected by substance use.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Given this, the connection between mental illness and substance is impossible to ignore. While mental illness doesn't necessarily </a:t>
          </a:r>
          <a:r>
            <a:rPr lang="en-US" sz="1100" i="1">
              <a:solidFill>
                <a:schemeClr val="dk1"/>
              </a:solidFill>
              <a:effectLst/>
              <a:latin typeface="+mn-lt"/>
              <a:ea typeface="+mn-ea"/>
              <a:cs typeface="+mn-cs"/>
            </a:rPr>
            <a:t>cause</a:t>
          </a:r>
          <a:r>
            <a:rPr lang="en-US" sz="1100">
              <a:solidFill>
                <a:schemeClr val="dk1"/>
              </a:solidFill>
              <a:effectLst/>
              <a:latin typeface="+mn-lt"/>
              <a:ea typeface="+mn-ea"/>
              <a:cs typeface="+mn-cs"/>
            </a:rPr>
            <a:t> substance use issues, people with mental illness often turn to substances to self medicate, particularly when they cannot access other supports (a big problem in Idaho, where every county is a federally designated mental health resources shortage area). In turn, abusing substances can exacerbate the mental health symptoms the person sought initially to relieve, putting recovery that much further from reach.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Such co-occurring disorders thrive in ignorance and isolation. It's this ignorance and isolation that NAMI Idaho seeks to address by destigmafying mental illness, increasing access to support, and education. At NAMI Idaho, every minute of our work supports building resilience, promoting community connections and support networks, and training people to manage in times of crisis. Our evidence based education programs give individuals the skills to manage their recovery, and their loved ones the tools to provide support in that process.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Ignoring the problem can lead to tragedy. Suicide is the leading cause of death in our state for young people ages 10-18 and drug overdose deaths in Idaho are up 12 percent.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There are many more Idahoans who could use our support. Individuals, families and entire communities who would benefit from the early intervention, advocacy, education, and support NAMI provides.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Thank you for your consideration. I would welcome any questions and the opportunity to share more about how such resources could be put to use.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Beth</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Beth Markley, CFRE (she/her) </a:t>
          </a:r>
        </a:p>
        <a:p>
          <a:r>
            <a:rPr lang="en-US" sz="1100">
              <a:solidFill>
                <a:schemeClr val="dk1"/>
              </a:solidFill>
              <a:effectLst/>
              <a:latin typeface="+mn-lt"/>
              <a:ea typeface="+mn-ea"/>
              <a:cs typeface="+mn-cs"/>
            </a:rPr>
            <a:t>Executive Director • NAMI Idaho</a:t>
          </a:r>
        </a:p>
        <a:p>
          <a:r>
            <a:rPr lang="en-US" sz="1100" u="sng">
              <a:solidFill>
                <a:schemeClr val="dk1"/>
              </a:solidFill>
              <a:effectLst/>
              <a:latin typeface="+mn-lt"/>
              <a:ea typeface="+mn-ea"/>
              <a:cs typeface="+mn-cs"/>
              <a:hlinkClick xmlns:r="http://schemas.openxmlformats.org/officeDocument/2006/relationships" r:id=""/>
            </a:rPr>
            <a:t>Website</a:t>
          </a:r>
          <a:r>
            <a:rPr lang="en-US" sz="1100">
              <a:solidFill>
                <a:schemeClr val="dk1"/>
              </a:solidFill>
              <a:effectLst/>
              <a:latin typeface="+mn-lt"/>
              <a:ea typeface="+mn-ea"/>
              <a:cs typeface="+mn-cs"/>
            </a:rPr>
            <a:t> | </a:t>
          </a:r>
          <a:r>
            <a:rPr lang="en-US" sz="1100" u="sng">
              <a:solidFill>
                <a:schemeClr val="dk1"/>
              </a:solidFill>
              <a:effectLst/>
              <a:latin typeface="+mn-lt"/>
              <a:ea typeface="+mn-ea"/>
              <a:cs typeface="+mn-cs"/>
              <a:hlinkClick xmlns:r="http://schemas.openxmlformats.org/officeDocument/2006/relationships" r:id=""/>
            </a:rPr>
            <a:t>Facebook</a:t>
          </a:r>
          <a:r>
            <a:rPr lang="en-US" sz="1100">
              <a:solidFill>
                <a:schemeClr val="dk1"/>
              </a:solidFill>
              <a:effectLst/>
              <a:latin typeface="+mn-lt"/>
              <a:ea typeface="+mn-ea"/>
              <a:cs typeface="+mn-cs"/>
            </a:rPr>
            <a:t> | </a:t>
          </a:r>
          <a:r>
            <a:rPr lang="en-US" sz="1100" u="sng">
              <a:solidFill>
                <a:schemeClr val="dk1"/>
              </a:solidFill>
              <a:effectLst/>
              <a:latin typeface="+mn-lt"/>
              <a:ea typeface="+mn-ea"/>
              <a:cs typeface="+mn-cs"/>
              <a:hlinkClick xmlns:r="http://schemas.openxmlformats.org/officeDocument/2006/relationships" r:id=""/>
            </a:rPr>
            <a:t>Twitter</a:t>
          </a:r>
          <a:r>
            <a:rPr lang="en-US" sz="1100">
              <a:solidFill>
                <a:schemeClr val="dk1"/>
              </a:solidFill>
              <a:effectLst/>
              <a:latin typeface="+mn-lt"/>
              <a:ea typeface="+mn-ea"/>
              <a:cs typeface="+mn-cs"/>
            </a:rPr>
            <a:t> | </a:t>
          </a:r>
          <a:r>
            <a:rPr lang="en-US" sz="1100" u="sng">
              <a:solidFill>
                <a:schemeClr val="dk1"/>
              </a:solidFill>
              <a:effectLst/>
              <a:latin typeface="+mn-lt"/>
              <a:ea typeface="+mn-ea"/>
              <a:cs typeface="+mn-cs"/>
              <a:hlinkClick xmlns:r="http://schemas.openxmlformats.org/officeDocument/2006/relationships" r:id=""/>
            </a:rPr>
            <a:t>Instagram</a:t>
          </a:r>
          <a:r>
            <a:rPr lang="en-US" sz="1100">
              <a:solidFill>
                <a:schemeClr val="dk1"/>
              </a:solidFill>
              <a:effectLst/>
              <a:latin typeface="+mn-lt"/>
              <a:ea typeface="+mn-ea"/>
              <a:cs typeface="+mn-cs"/>
            </a:rPr>
            <a:t> | </a:t>
          </a:r>
          <a:r>
            <a:rPr lang="en-US" sz="1100" u="sng">
              <a:solidFill>
                <a:schemeClr val="dk1"/>
              </a:solidFill>
              <a:effectLst/>
              <a:latin typeface="+mn-lt"/>
              <a:ea typeface="+mn-ea"/>
              <a:cs typeface="+mn-cs"/>
              <a:hlinkClick xmlns:r="http://schemas.openxmlformats.org/officeDocument/2006/relationships" r:id=""/>
            </a:rPr>
            <a:t>LinkedIn</a:t>
          </a:r>
          <a:r>
            <a:rPr lang="en-US" sz="1100">
              <a:solidFill>
                <a:schemeClr val="dk1"/>
              </a:solidFill>
              <a:effectLst/>
              <a:latin typeface="+mn-lt"/>
              <a:ea typeface="+mn-ea"/>
              <a:cs typeface="+mn-cs"/>
            </a:rPr>
            <a:t> | </a:t>
          </a:r>
          <a:r>
            <a:rPr lang="en-US" sz="1100" u="sng">
              <a:solidFill>
                <a:schemeClr val="dk1"/>
              </a:solidFill>
              <a:effectLst/>
              <a:latin typeface="+mn-lt"/>
              <a:ea typeface="+mn-ea"/>
              <a:cs typeface="+mn-cs"/>
              <a:hlinkClick xmlns:r="http://schemas.openxmlformats.org/officeDocument/2006/relationships" r:id=""/>
            </a:rPr>
            <a:t>YouTube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Sign up TODAY for a NAMI Walks event in a community near you!</a:t>
          </a:r>
        </a:p>
        <a:p>
          <a:endParaRPr lang="en-US" sz="1100">
            <a:solidFill>
              <a:schemeClr val="dk1"/>
            </a:solidFill>
            <a:effectLst/>
            <a:latin typeface="+mn-lt"/>
            <a:ea typeface="+mn-ea"/>
            <a:cs typeface="+mn-cs"/>
          </a:endParaRPr>
        </a:p>
      </xdr:txBody>
    </xdr:sp>
    <xdr:clientData/>
  </xdr:twoCellAnchor>
  <xdr:twoCellAnchor>
    <xdr:from>
      <xdr:col>0</xdr:col>
      <xdr:colOff>0</xdr:colOff>
      <xdr:row>83</xdr:row>
      <xdr:rowOff>64769</xdr:rowOff>
    </xdr:from>
    <xdr:to>
      <xdr:col>16</xdr:col>
      <xdr:colOff>0</xdr:colOff>
      <xdr:row>122</xdr:row>
      <xdr:rowOff>15241</xdr:rowOff>
    </xdr:to>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0" y="15085694"/>
          <a:ext cx="9753600" cy="7008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#15</a:t>
          </a:r>
        </a:p>
        <a:p>
          <a:endParaRPr lang="en-US">
            <a:effectLst/>
          </a:endParaRPr>
        </a:p>
        <a:p>
          <a:r>
            <a:rPr lang="en-US" sz="1100">
              <a:solidFill>
                <a:schemeClr val="dk1"/>
              </a:solidFill>
              <a:effectLst/>
              <a:latin typeface="+mn-lt"/>
              <a:ea typeface="+mn-ea"/>
              <a:cs typeface="+mn-cs"/>
            </a:rPr>
            <a:t>Developing Operational Guidelines for Recovery Community Centers serving persons with opioid use disorder</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Idaho has wisely recognized Recovery as an integral part of the continuum of resposne to the opioid crisis facing our citizens.  AS a key part of that resposne, Idaho has invested base funding for none recovery community centers serving all regions of the state. They are increasingly a significant line of response and defense against the multiple challenges facing their communities due to ongoing opioid misuse and addiction. Centers work hard to offer meaningful recovery support services and respond to both the common needs facing all communities and to the unique challenges of their specific community.  However, the recovery community center movement in our country has begun to come of age such that a collaborative set of minimum operating guidelines is both feasible and essential.  Such guidelines can be informed by those best practices that have begun to be established through evaluation and research.  They can also be informed by a collaborative consensus development process.  Such guidelines are most likely to be adhered to if those who will operate within them have a meaningful voice in their development.</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opioid crisis has added challenges to the operation of recovery community centers such that some specific guidance to effectively respond to the needs of persons recovering from opioid misuse and addiction.   Opioid use disorder brings in additional partners and also presents additional challenges.  Structuring recovery support for persons recovering from an opioid use disorder may involve new forms of treatment and support. This proposal suggests the following strategy and related goals and objectives: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Strategy: Assure that Idaho Recovery Community Centers are prepared to and actually operate comprehensive  opioid recovery support services in accordance with collaboratively developed and evidence based minimum operating guidelines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Goal 1   Develop guidelines for providing comprehensive recovery support to persons in recovery from an opioid use disorder</a:t>
          </a:r>
        </a:p>
        <a:p>
          <a:r>
            <a:rPr lang="en-US" sz="1100">
              <a:solidFill>
                <a:schemeClr val="dk1"/>
              </a:solidFill>
              <a:effectLst/>
              <a:latin typeface="+mn-lt"/>
              <a:ea typeface="+mn-ea"/>
              <a:cs typeface="+mn-cs"/>
            </a:rPr>
            <a:t>                Objective 1: Conduct a resource assessment to identify opioid-specific recovery resources and services</a:t>
          </a:r>
        </a:p>
        <a:p>
          <a:r>
            <a:rPr lang="en-US" sz="1100">
              <a:solidFill>
                <a:schemeClr val="dk1"/>
              </a:solidFill>
              <a:effectLst/>
              <a:latin typeface="+mn-lt"/>
              <a:ea typeface="+mn-ea"/>
              <a:cs typeface="+mn-cs"/>
            </a:rPr>
            <a:t>                Objective 2: Convene two  planning meetings for recovery community center administrative and service leadership to develop minimum program guidelines for opioid recovery support services </a:t>
          </a:r>
        </a:p>
        <a:p>
          <a:r>
            <a:rPr lang="en-US" sz="1100">
              <a:solidFill>
                <a:schemeClr val="dk1"/>
              </a:solidFill>
              <a:effectLst/>
              <a:latin typeface="+mn-lt"/>
              <a:ea typeface="+mn-ea"/>
              <a:cs typeface="+mn-cs"/>
            </a:rPr>
            <a:t>                Objective 3. Compile and publish a document setting forth these  minimum guidelines, to be available to all recovery community centers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Goal 2.  Provide training to relevant personnel of all recovery community centers on the minimum standards for opioid recovery support services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Goal 3.  Establish a mechanism for ongoing technical assistance to centers to problem-solve issues that arise in meeting the guidelines and that represent unanticipated issues with opioid misuse and use disorder</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Budget Projection:</a:t>
          </a:r>
        </a:p>
        <a:p>
          <a:r>
            <a:rPr lang="en-US" sz="1100">
              <a:solidFill>
                <a:schemeClr val="dk1"/>
              </a:solidFill>
              <a:effectLst/>
              <a:latin typeface="+mn-lt"/>
              <a:ea typeface="+mn-ea"/>
              <a:cs typeface="+mn-cs"/>
            </a:rPr>
            <a:t>1560 personal service hours @$40 per hour to  lead and coordinate  the project (about .75 FTE)                                                                  $62,400</a:t>
          </a:r>
        </a:p>
        <a:p>
          <a:r>
            <a:rPr lang="en-US" sz="1100">
              <a:solidFill>
                <a:schemeClr val="dk1"/>
              </a:solidFill>
              <a:effectLst/>
              <a:latin typeface="+mn-lt"/>
              <a:ea typeface="+mn-ea"/>
              <a:cs typeface="+mn-cs"/>
            </a:rPr>
            <a:t>Travel costs to bring people to Boise to carry out the planning and training sessions in Objective 2 and Goal 2.                                     $  8,000</a:t>
          </a:r>
        </a:p>
        <a:p>
          <a:r>
            <a:rPr lang="en-US" sz="1100">
              <a:solidFill>
                <a:schemeClr val="dk1"/>
              </a:solidFill>
              <a:effectLst/>
              <a:latin typeface="+mn-lt"/>
              <a:ea typeface="+mn-ea"/>
              <a:cs typeface="+mn-cs"/>
            </a:rPr>
            <a:t>Basic office supplies including computer, printer, paper, ink/toner/ photocopies, meeting supplies                                                           $  5,000</a:t>
          </a:r>
        </a:p>
        <a:p>
          <a:r>
            <a:rPr lang="en-US" sz="1100">
              <a:solidFill>
                <a:schemeClr val="dk1"/>
              </a:solidFill>
              <a:effectLst/>
              <a:latin typeface="+mn-lt"/>
              <a:ea typeface="+mn-ea"/>
              <a:cs typeface="+mn-cs"/>
            </a:rPr>
            <a:t>Contingency Including Technical assistance consultation                                                                                                                                                 $  7,500</a:t>
          </a:r>
        </a:p>
        <a:p>
          <a:r>
            <a:rPr lang="en-US" sz="1100">
              <a:solidFill>
                <a:schemeClr val="dk1"/>
              </a:solidFill>
              <a:effectLst/>
              <a:latin typeface="+mn-lt"/>
              <a:ea typeface="+mn-ea"/>
              <a:cs typeface="+mn-cs"/>
            </a:rPr>
            <a:t>Contract Administration @10%                                                                                                                                                                                                        $  8,290</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Total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 $91,190                                 </a:t>
          </a:r>
        </a:p>
      </xdr:txBody>
    </xdr:sp>
    <xdr:clientData/>
  </xdr:twoCellAnchor>
  <xdr:twoCellAnchor>
    <xdr:from>
      <xdr:col>0</xdr:col>
      <xdr:colOff>0</xdr:colOff>
      <xdr:row>122</xdr:row>
      <xdr:rowOff>167640</xdr:rowOff>
    </xdr:from>
    <xdr:to>
      <xdr:col>16</xdr:col>
      <xdr:colOff>0</xdr:colOff>
      <xdr:row>158</xdr:row>
      <xdr:rowOff>91440</xdr:rowOff>
    </xdr:to>
    <xdr:sp macro="" textlink="">
      <xdr:nvSpPr>
        <xdr:cNvPr id="11" name="TextBox 10">
          <a:hlinkClick xmlns:r="http://schemas.openxmlformats.org/officeDocument/2006/relationships" r:id="rId1"/>
          <a:extLst>
            <a:ext uri="{FF2B5EF4-FFF2-40B4-BE49-F238E27FC236}">
              <a16:creationId xmlns:a16="http://schemas.microsoft.com/office/drawing/2014/main" id="{00000000-0008-0000-0500-00000B000000}"/>
            </a:ext>
          </a:extLst>
        </xdr:cNvPr>
        <xdr:cNvSpPr txBox="1"/>
      </xdr:nvSpPr>
      <xdr:spPr>
        <a:xfrm>
          <a:off x="0" y="22246590"/>
          <a:ext cx="9753600" cy="6438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#16</a:t>
          </a:r>
        </a:p>
        <a:p>
          <a:endParaRPr lang="en-US">
            <a:effectLst/>
          </a:endParaRPr>
        </a:p>
        <a:p>
          <a:pPr algn="ctr"/>
          <a:r>
            <a:rPr lang="en-US" sz="1100" b="1">
              <a:solidFill>
                <a:schemeClr val="dk1"/>
              </a:solidFill>
              <a:effectLst/>
              <a:latin typeface="+mn-lt"/>
              <a:ea typeface="+mn-ea"/>
              <a:cs typeface="+mn-cs"/>
            </a:rPr>
            <a:t>Opioid Settlement Fund Request</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This year, the Idaho Department of Correction (IDOC) is submitting three separate requests for consideration by the Idaho Behavioral Health Council. </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1. MOUD for people in a long-term community treatment program</a:t>
          </a:r>
          <a:r>
            <a:rPr lang="en-US" sz="1100">
              <a:solidFill>
                <a:schemeClr val="dk1"/>
              </a:solidFill>
              <a:effectLst/>
              <a:latin typeface="+mn-lt"/>
              <a:ea typeface="+mn-ea"/>
              <a:cs typeface="+mn-cs"/>
            </a:rPr>
            <a:t>. Each year, approximately 2,000 people are admitted to IDOC under the retained jurisdiction program (aka the Rider program). A recent sample of more than 500 Riders showed that 92% had problems with substance use. When Riders return to the community, they have a higher recidivism rate than those sentenced to probation and those sentenced to term. We believe that providing MOUD for Riders who return to the community and engage with partial hospitalization or outpatient substance use treatment would improve success rates and reduce taxpayer burden. This request is to pilot MOUD with a group of 64 participants over a 12-month post-incarceration timeframe. Cost estimates for MOUD vary widely based on the type of medication used (as low as $30/month for methadone to $1,900/month for sublocade). It is worth noting that methadone is not available statewide so some clients may not have access to it, or may not respond well to it, thereby increasing this cost es􀆟mate. If everyone received sublocade, costs would total $1.4M. </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Total es</a:t>
          </a:r>
          <a:r>
            <a:rPr lang="en-US" sz="1100">
              <a:solidFill>
                <a:schemeClr val="dk1"/>
              </a:solidFill>
              <a:effectLst/>
              <a:latin typeface="+mn-lt"/>
              <a:ea typeface="+mn-ea"/>
              <a:cs typeface="+mn-cs"/>
            </a:rPr>
            <a:t>ti</a:t>
          </a:r>
          <a:r>
            <a:rPr lang="en-US" sz="1100" b="1">
              <a:solidFill>
                <a:schemeClr val="dk1"/>
              </a:solidFill>
              <a:effectLst/>
              <a:latin typeface="+mn-lt"/>
              <a:ea typeface="+mn-ea"/>
              <a:cs typeface="+mn-cs"/>
            </a:rPr>
            <a:t>mated cost: $300, 240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10 people X 12 months X $1,900 (sublocade)= $228,000 </a:t>
          </a:r>
        </a:p>
        <a:p>
          <a:r>
            <a:rPr lang="en-US" sz="1100">
              <a:solidFill>
                <a:schemeClr val="dk1"/>
              </a:solidFill>
              <a:effectLst/>
              <a:latin typeface="+mn-lt"/>
              <a:ea typeface="+mn-ea"/>
              <a:cs typeface="+mn-cs"/>
            </a:rPr>
            <a:t>40 people X 12 months X $140 (suboxone)= $67,200 </a:t>
          </a:r>
        </a:p>
        <a:p>
          <a:r>
            <a:rPr lang="en-US" sz="1100">
              <a:solidFill>
                <a:schemeClr val="dk1"/>
              </a:solidFill>
              <a:effectLst/>
              <a:latin typeface="+mn-lt"/>
              <a:ea typeface="+mn-ea"/>
              <a:cs typeface="+mn-cs"/>
            </a:rPr>
            <a:t>14 people X 12 months X $30 (methadone)= $5,040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2. </a:t>
          </a:r>
          <a:r>
            <a:rPr lang="en-US" sz="1100" b="1">
              <a:solidFill>
                <a:schemeClr val="dk1"/>
              </a:solidFill>
              <a:effectLst/>
              <a:latin typeface="+mn-lt"/>
              <a:ea typeface="+mn-ea"/>
              <a:cs typeface="+mn-cs"/>
            </a:rPr>
            <a:t>MOUD treatment for people who are currently incarcerated</a:t>
          </a:r>
          <a:r>
            <a:rPr lang="en-US" sz="1100">
              <a:solidFill>
                <a:schemeClr val="dk1"/>
              </a:solidFill>
              <a:effectLst/>
              <a:latin typeface="+mn-lt"/>
              <a:ea typeface="+mn-ea"/>
              <a:cs typeface="+mn-cs"/>
            </a:rPr>
            <a:t>. Across the country, courts have recognized that opioid use disorder is a disability under the Americans with Disabilities Act (see </a:t>
          </a:r>
          <a:r>
            <a:rPr lang="en-US" sz="1100" u="sng">
              <a:solidFill>
                <a:schemeClr val="dk1"/>
              </a:solidFill>
              <a:effectLst/>
              <a:latin typeface="+mn-lt"/>
              <a:ea typeface="+mn-ea"/>
              <a:cs typeface="+mn-cs"/>
              <a:hlinkClick xmlns:r="http://schemas.openxmlformats.org/officeDocument/2006/relationships" r:id=""/>
            </a:rPr>
            <a:t>article</a:t>
          </a:r>
          <a:r>
            <a:rPr lang="en-US" sz="1100">
              <a:solidFill>
                <a:schemeClr val="dk1"/>
              </a:solidFill>
              <a:effectLst/>
              <a:latin typeface="+mn-lt"/>
              <a:ea typeface="+mn-ea"/>
              <a:cs typeface="+mn-cs"/>
            </a:rPr>
            <a:t> for example). IDOC would like to begin offering MOUD maintenance for currently incarcerated individuals who arrive at IDOC on MOUD and compliant with treatment. Currently, individuals on MOUD are typically weaned off the medication. This would help prevent ID from facing legal challenges. While it is tough to estimate the number of people who would meet the eligibility, IDOC is proposing a pilot project that would serve 200 individuals for an average prison sentence term of two years. </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Total estimated cost: $ 672,000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200 people X 24 months X $140 (suboxone) </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3. Expansion of the MOUD pilot that was funded for FY25</a:t>
          </a:r>
          <a:r>
            <a:rPr lang="en-US" sz="1100">
              <a:solidFill>
                <a:schemeClr val="dk1"/>
              </a:solidFill>
              <a:effectLst/>
              <a:latin typeface="+mn-lt"/>
              <a:ea typeface="+mn-ea"/>
              <a:cs typeface="+mn-cs"/>
            </a:rPr>
            <a:t>. Last year, we requested funding to initiate a pilot program that would provide MOUDs for residents who live in one of the five Community Reentry Centers across the state. Residents in the Reentry Centers work in the community and are faced with the challenge of accessibility of drugs in the community. As a result, these residents are at increased risk for overdose. The FY25 budget allocation is on-going and provides $400,000 in MOUD and nearly $200,000 in wrap-around case management support to engage clients in MOUD treatment. This year’s request would add an additional $200,000 to provide MOUD to residents who are working in or returning to the community. </a:t>
          </a:r>
        </a:p>
        <a:p>
          <a:r>
            <a:rPr lang="en-US" sz="1100" b="1">
              <a:solidFill>
                <a:schemeClr val="dk1"/>
              </a:solidFill>
              <a:effectLst/>
              <a:latin typeface="+mn-lt"/>
              <a:ea typeface="+mn-ea"/>
              <a:cs typeface="+mn-cs"/>
            </a:rPr>
            <a:t>Total es</a:t>
          </a:r>
          <a:r>
            <a:rPr lang="en-US" sz="1100">
              <a:solidFill>
                <a:schemeClr val="dk1"/>
              </a:solidFill>
              <a:effectLst/>
              <a:latin typeface="+mn-lt"/>
              <a:ea typeface="+mn-ea"/>
              <a:cs typeface="+mn-cs"/>
            </a:rPr>
            <a:t>ti</a:t>
          </a:r>
          <a:r>
            <a:rPr lang="en-US" sz="1100" b="1">
              <a:solidFill>
                <a:schemeClr val="dk1"/>
              </a:solidFill>
              <a:effectLst/>
              <a:latin typeface="+mn-lt"/>
              <a:ea typeface="+mn-ea"/>
              <a:cs typeface="+mn-cs"/>
            </a:rPr>
            <a:t>mated cost: $ 200,000</a:t>
          </a:r>
          <a:endParaRPr lang="en-US" sz="1100">
            <a:solidFill>
              <a:schemeClr val="dk1"/>
            </a:solidFill>
            <a:effectLst/>
            <a:latin typeface="+mn-lt"/>
            <a:ea typeface="+mn-ea"/>
            <a:cs typeface="+mn-cs"/>
          </a:endParaRPr>
        </a:p>
        <a:p>
          <a:endParaRPr lang="en-US">
            <a:effectLst/>
          </a:endParaRPr>
        </a:p>
      </xdr:txBody>
    </xdr:sp>
    <xdr:clientData/>
  </xdr:twoCellAnchor>
  <xdr:twoCellAnchor>
    <xdr:from>
      <xdr:col>0</xdr:col>
      <xdr:colOff>0</xdr:colOff>
      <xdr:row>159</xdr:row>
      <xdr:rowOff>104775</xdr:rowOff>
    </xdr:from>
    <xdr:to>
      <xdr:col>16</xdr:col>
      <xdr:colOff>15240</xdr:colOff>
      <xdr:row>207</xdr:row>
      <xdr:rowOff>140970</xdr:rowOff>
    </xdr:to>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0" y="28879800"/>
          <a:ext cx="9768840" cy="8722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#17</a:t>
          </a:r>
        </a:p>
        <a:p>
          <a:pPr marL="0" marR="0" algn="ctr">
            <a:lnSpc>
              <a:spcPct val="107000"/>
            </a:lnSpc>
            <a:spcBef>
              <a:spcPts val="0"/>
            </a:spcBef>
            <a:spcAft>
              <a:spcPts val="800"/>
            </a:spcAft>
          </a:pPr>
          <a:endParaRPr lang="en-US" sz="1100">
            <a:solidFill>
              <a:schemeClr val="dk1"/>
            </a:solidFill>
            <a:effectLst/>
            <a:latin typeface="+mn-lt"/>
            <a:ea typeface="+mn-ea"/>
            <a:cs typeface="+mn-cs"/>
          </a:endParaRPr>
        </a:p>
        <a:p>
          <a:pPr marL="0" marR="0" algn="ctr">
            <a:lnSpc>
              <a:spcPct val="107000"/>
            </a:lnSpc>
            <a:spcBef>
              <a:spcPts val="0"/>
            </a:spcBef>
            <a:spcAft>
              <a:spcPts val="800"/>
            </a:spcAft>
          </a:pPr>
          <a:r>
            <a:rPr lang="en-US" sz="1100">
              <a:solidFill>
                <a:schemeClr val="dk1"/>
              </a:solidFill>
              <a:effectLst/>
              <a:latin typeface="+mn-lt"/>
              <a:ea typeface="+mn-ea"/>
              <a:cs typeface="+mn-cs"/>
            </a:rPr>
            <a:t> </a:t>
          </a:r>
          <a:r>
            <a:rPr lang="en-US" sz="1100" b="1" kern="100">
              <a:effectLst/>
              <a:latin typeface="Calibri" panose="020F0502020204030204" pitchFamily="34" charset="0"/>
              <a:ea typeface="Calibri" panose="020F0502020204030204" pitchFamily="34" charset="0"/>
              <a:cs typeface="Times New Roman" panose="02020603050405020304" pitchFamily="18" charset="0"/>
            </a:rPr>
            <a:t>Protective Factors Implementation Team Opioid Settlement Fund Recommendation Request</a:t>
          </a:r>
          <a:br>
            <a:rPr lang="en-US" sz="1100" b="1" kern="100">
              <a:effectLst/>
              <a:latin typeface="Calibri" panose="020F0502020204030204" pitchFamily="34" charset="0"/>
              <a:ea typeface="Calibri" panose="020F0502020204030204" pitchFamily="34" charset="0"/>
              <a:cs typeface="Times New Roman" panose="02020603050405020304" pitchFamily="18" charset="0"/>
            </a:rPr>
          </a:br>
          <a:r>
            <a:rPr lang="en-US" sz="1100" b="1" kern="100">
              <a:effectLst/>
              <a:latin typeface="Calibri" panose="020F0502020204030204" pitchFamily="34" charset="0"/>
              <a:ea typeface="Calibri" panose="020F0502020204030204" pitchFamily="34" charset="0"/>
              <a:cs typeface="Times New Roman" panose="02020603050405020304" pitchFamily="18" charset="0"/>
            </a:rPr>
            <a:t>May 15, 2024</a:t>
          </a:r>
          <a:endParaRPr lang="en-US" sz="1100" kern="100">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“An ounce of prevention is worth a pound of cure”  Benjamin Franklin</a:t>
          </a:r>
        </a:p>
        <a:p>
          <a:pPr marL="0" marR="0">
            <a:lnSpc>
              <a:spcPct val="107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The Idaho Behavioral Health Council Implementation Team for Enhancing Protective Factors and Promoting Long-Term Resiliency in Children and Youth </a:t>
          </a:r>
          <a:r>
            <a:rPr lang="en-US" sz="1100" b="1" kern="100">
              <a:effectLst/>
              <a:latin typeface="Calibri" panose="020F0502020204030204" pitchFamily="34" charset="0"/>
              <a:ea typeface="Calibri" panose="020F0502020204030204" pitchFamily="34" charset="0"/>
              <a:cs typeface="Times New Roman" panose="02020603050405020304" pitchFamily="18" charset="0"/>
            </a:rPr>
            <a:t>strongly advocates</a:t>
          </a:r>
          <a:r>
            <a:rPr lang="en-US" sz="1100" kern="100">
              <a:effectLst/>
              <a:latin typeface="Calibri" panose="020F0502020204030204" pitchFamily="34" charset="0"/>
              <a:ea typeface="Calibri" panose="020F0502020204030204" pitchFamily="34" charset="0"/>
              <a:cs typeface="Times New Roman" panose="02020603050405020304" pitchFamily="18" charset="0"/>
            </a:rPr>
            <a:t> the IBHC invest the opioid settlement funds for </a:t>
          </a:r>
          <a:r>
            <a:rPr lang="en-US" sz="1100" b="1" kern="100">
              <a:effectLst/>
              <a:latin typeface="Calibri" panose="020F0502020204030204" pitchFamily="34" charset="0"/>
              <a:ea typeface="Calibri" panose="020F0502020204030204" pitchFamily="34" charset="0"/>
              <a:cs typeface="Times New Roman" panose="02020603050405020304" pitchFamily="18" charset="0"/>
            </a:rPr>
            <a:t>prevention-related activities</a:t>
          </a:r>
          <a:r>
            <a:rPr lang="en-US" sz="1100" kern="100">
              <a:effectLst/>
              <a:latin typeface="Calibri" panose="020F0502020204030204" pitchFamily="34" charset="0"/>
              <a:ea typeface="Calibri" panose="020F0502020204030204" pitchFamily="34" charset="0"/>
              <a:cs typeface="Times New Roman" panose="02020603050405020304" pitchFamily="18" charset="0"/>
            </a:rPr>
            <a:t>.  Prevention activities have effectively used public funds to reduce youth behavioral health issues and provide a tremendous return on investment. </a:t>
          </a:r>
        </a:p>
        <a:p>
          <a:pPr marL="0" marR="0">
            <a:lnSpc>
              <a:spcPct val="107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Here are some examples:</a:t>
          </a:r>
        </a:p>
        <a:p>
          <a:pPr marL="342900" marR="0" lvl="0" indent="-342900">
            <a:lnSpc>
              <a:spcPct val="107000"/>
            </a:lnSpc>
            <a:spcBef>
              <a:spcPts val="0"/>
            </a:spcBef>
            <a:spcAft>
              <a:spcPts val="800"/>
            </a:spcAft>
            <a:buFont typeface="Symbol" panose="05050102010706020507" pitchFamily="18" charset="2"/>
            <a:buChar char=""/>
          </a:pPr>
          <a:r>
            <a:rPr lang="en-US" sz="1100" kern="100">
              <a:effectLst/>
              <a:latin typeface="Calibri" panose="020F0502020204030204" pitchFamily="34" charset="0"/>
              <a:ea typeface="Times New Roman" panose="02020603050405020304" pitchFamily="18" charset="0"/>
              <a:cs typeface="Times New Roman" panose="02020603050405020304" pitchFamily="18" charset="0"/>
            </a:rPr>
            <a:t>In Idaho, every dollar spent on primary prevention programs to reduce substance misuse, the state realized a saving of $20.63 in public burden spending on treatment (Catalyst Evaluation Group, 2021).</a:t>
          </a:r>
          <a:r>
            <a:rPr lang="en-US" sz="1100" kern="100">
              <a:effectLst/>
              <a:latin typeface="Calibri" panose="020F0502020204030204" pitchFamily="34" charset="0"/>
              <a:ea typeface="Calibri" panose="020F0502020204030204" pitchFamily="34" charset="0"/>
              <a:cs typeface="Times New Roman" panose="02020603050405020304" pitchFamily="18" charset="0"/>
            </a:rPr>
            <a:t> </a:t>
          </a:r>
        </a:p>
        <a:p>
          <a:pPr marL="342900" marR="0" lvl="0" indent="-342900">
            <a:lnSpc>
              <a:spcPct val="107000"/>
            </a:lnSpc>
            <a:spcBef>
              <a:spcPts val="0"/>
            </a:spcBef>
            <a:spcAft>
              <a:spcPts val="80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National studies show that preventing ACES provides a 7 to 1 return on investment (Centerforchildcounseling.org).  ACEs are responsible for approximately 44% of all clinical depression (CDC).</a:t>
          </a:r>
        </a:p>
        <a:p>
          <a:pPr marL="342900" marR="0" lvl="0" indent="-342900">
            <a:lnSpc>
              <a:spcPct val="107000"/>
            </a:lnSpc>
            <a:spcBef>
              <a:spcPts val="0"/>
            </a:spcBef>
            <a:spcAft>
              <a:spcPts val="80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In Idaho, prevention resources provided for youth on juvenile probation that led to commitment avoidance is a 75 to 1 return on investment and 95-99% effective (IDJC).</a:t>
          </a:r>
        </a:p>
        <a:p>
          <a:pPr marL="0" marR="0">
            <a:lnSpc>
              <a:spcPct val="107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Specifically, funding should be made available to develop or expand, implement, and evaluate prevention programs in communities.  These evidence-based models involve the community directly in assessing (as part of the sequential intercept mapping), planning, development, implementation, and evaluation (including data collection) of prevention programs and strategies.  Depending on the needs of each community, programs can be targeted to support families, strengthen community relationships, and address individual risk and protective factors.</a:t>
          </a:r>
        </a:p>
        <a:p>
          <a:pPr marL="0" marR="0">
            <a:lnSpc>
              <a:spcPct val="107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Examples of community-based prevention models are SAMHSA’S Strategic Prevention Framework, Get Healthy Idaho, and the </a:t>
          </a:r>
          <a:r>
            <a:rPr lang="en-US" sz="1100" u="none" kern="100">
              <a:solidFill>
                <a:schemeClr val="tx1"/>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Icelandic Prevention Model</a:t>
          </a:r>
          <a:r>
            <a:rPr lang="en-US" sz="1100" u="none" kern="100">
              <a:solidFill>
                <a:schemeClr val="tx1"/>
              </a:solidFill>
              <a:effectLst/>
              <a:latin typeface="Calibri" panose="020F0502020204030204" pitchFamily="34" charset="0"/>
              <a:ea typeface="Calibri" panose="020F0502020204030204" pitchFamily="34" charset="0"/>
              <a:cs typeface="Times New Roman" panose="02020603050405020304" pitchFamily="18" charset="0"/>
            </a:rPr>
            <a:t> </a:t>
          </a:r>
          <a:r>
            <a:rPr lang="en-US" sz="1100" kern="100">
              <a:effectLst/>
              <a:latin typeface="Calibri" panose="020F0502020204030204" pitchFamily="34" charset="0"/>
              <a:ea typeface="Calibri" panose="020F0502020204030204" pitchFamily="34" charset="0"/>
              <a:cs typeface="Times New Roman" panose="02020603050405020304" pitchFamily="18" charset="0"/>
            </a:rPr>
            <a:t>[https://planetyouth.org/the-icelandic-prevention-model/] (G5-12). The Icelandic Prevention model is currently being implemented in some rural and urban Idaho school districts. Population level data collection is a key component of the Icelandic Prevention Model.  Youth mental health and substance misuse continue to be identified as leading challenges among participating schools (For example, see </a:t>
          </a:r>
          <a:r>
            <a:rPr lang="en-US" sz="1100" u="sng" kern="100">
              <a:solidFill>
                <a:schemeClr val="tx1"/>
              </a:solidFill>
              <a:effectLst/>
              <a:latin typeface="Calibri" panose="020F0502020204030204" pitchFamily="34" charset="0"/>
              <a:ea typeface="Calibri" panose="020F0502020204030204" pitchFamily="34" charset="0"/>
              <a:cs typeface="Times New Roman" panose="02020603050405020304" pitchFamily="18" charset="0"/>
            </a:rPr>
            <a:t>2021 St. Luke's Health School-Based Needs Assessment</a:t>
          </a:r>
          <a:r>
            <a:rPr lang="en-US" sz="1100" u="none" kern="100">
              <a:solidFill>
                <a:schemeClr val="tx1"/>
              </a:solidFill>
              <a:effectLst/>
              <a:latin typeface="Calibri" panose="020F0502020204030204" pitchFamily="34" charset="0"/>
              <a:ea typeface="Calibri" panose="020F0502020204030204" pitchFamily="34" charset="0"/>
              <a:cs typeface="Times New Roman" panose="02020603050405020304" pitchFamily="18" charset="0"/>
            </a:rPr>
            <a:t> [https://drive.google.com/file/d/1-c-_CcfjHmvmcVOyTN8GL35Mxc1XFJ6C/view?pli=1])</a:t>
          </a:r>
          <a:r>
            <a:rPr lang="en-US" sz="1100" kern="100">
              <a:effectLst/>
              <a:latin typeface="Calibri" panose="020F0502020204030204" pitchFamily="34" charset="0"/>
              <a:ea typeface="Calibri" panose="020F0502020204030204" pitchFamily="34" charset="0"/>
              <a:cs typeface="Times New Roman" panose="02020603050405020304" pitchFamily="18" charset="0"/>
            </a:rPr>
            <a:t>. Data collected in Ada, Blaine, and Owyhee counties show that depressive symptomology in Idaho youth is higher than the national average (ranges from 24%-44%, </a:t>
          </a:r>
          <a:r>
            <a:rPr lang="en-US" sz="1100" u="sng" kern="100">
              <a:effectLst/>
              <a:latin typeface="Calibri" panose="020F0502020204030204" pitchFamily="34" charset="0"/>
              <a:ea typeface="Calibri" panose="020F0502020204030204" pitchFamily="34" charset="0"/>
              <a:cs typeface="Times New Roman" panose="02020603050405020304" pitchFamily="18" charset="0"/>
            </a:rPr>
            <a:t>Communities for Youth</a:t>
          </a:r>
          <a:r>
            <a:rPr lang="en-US" sz="1100" u="none" kern="100">
              <a:effectLst/>
              <a:latin typeface="Calibri" panose="020F0502020204030204" pitchFamily="34" charset="0"/>
              <a:ea typeface="Calibri" panose="020F0502020204030204" pitchFamily="34" charset="0"/>
              <a:cs typeface="Times New Roman" panose="02020603050405020304" pitchFamily="18" charset="0"/>
            </a:rPr>
            <a:t> [https://www.communitiesforyouth.org/]</a:t>
          </a:r>
          <a:r>
            <a:rPr lang="en-US" sz="1100" u="none" kern="100" baseline="0">
              <a:effectLst/>
              <a:latin typeface="Calibri" panose="020F0502020204030204" pitchFamily="34" charset="0"/>
              <a:ea typeface="Calibri" panose="020F0502020204030204" pitchFamily="34" charset="0"/>
              <a:cs typeface="Times New Roman" panose="02020603050405020304" pitchFamily="18" charset="0"/>
            </a:rPr>
            <a:t> </a:t>
          </a:r>
          <a:r>
            <a:rPr lang="en-US" sz="1100" kern="100">
              <a:effectLst/>
              <a:latin typeface="Calibri" panose="020F0502020204030204" pitchFamily="34" charset="0"/>
              <a:ea typeface="Calibri" panose="020F0502020204030204" pitchFamily="34" charset="0"/>
              <a:cs typeface="Times New Roman" panose="02020603050405020304" pitchFamily="18" charset="0"/>
            </a:rPr>
            <a:t>data collection 2021-present)</a:t>
          </a:r>
          <a:r>
            <a:rPr lang="en-US" sz="1100">
              <a:solidFill>
                <a:schemeClr val="dk1"/>
              </a:solidFill>
              <a:effectLst/>
              <a:latin typeface="+mn-lt"/>
              <a:ea typeface="+mn-ea"/>
              <a:cs typeface="+mn-cs"/>
            </a:rPr>
            <a:t>(C4Y) </a:t>
          </a:r>
          <a:r>
            <a:rPr lang="en-US" sz="1100" kern="100">
              <a:effectLst/>
              <a:latin typeface="Calibri" panose="020F0502020204030204" pitchFamily="34" charset="0"/>
              <a:ea typeface="Calibri" panose="020F0502020204030204" pitchFamily="34" charset="0"/>
              <a:cs typeface="Times New Roman" panose="02020603050405020304" pitchFamily="18" charset="0"/>
            </a:rPr>
            <a:t>.  Community-based approaches engage parents, community members, schools and others in creating systems to collaborate to increase supports and improve belonging.  Initial results in Idaho have shown statistically significant decreases in depression using a validated screening tool (See </a:t>
          </a:r>
          <a:r>
            <a:rPr lang="en-US" sz="1100" u="sng" kern="100">
              <a:effectLst/>
              <a:latin typeface="Calibri" panose="020F0502020204030204" pitchFamily="34" charset="0"/>
              <a:ea typeface="Calibri" panose="020F0502020204030204" pitchFamily="34" charset="0"/>
              <a:cs typeface="Times New Roman" panose="02020603050405020304" pitchFamily="18" charset="0"/>
            </a:rPr>
            <a:t>C4Y Marsing example</a:t>
          </a:r>
          <a:r>
            <a:rPr lang="en-US" sz="1100" kern="100">
              <a:effectLst/>
              <a:latin typeface="Calibri" panose="020F0502020204030204" pitchFamily="34" charset="0"/>
              <a:ea typeface="Calibri" panose="020F0502020204030204" pitchFamily="34" charset="0"/>
              <a:cs typeface="Times New Roman" panose="02020603050405020304" pitchFamily="18" charset="0"/>
            </a:rPr>
            <a:t> [https://www.communitiesforyouth.org/copy-of-marsing-initiative] which shows a decrease from 66% to 24% in 3 years).  In addition to specific prevention programming, communities could also fund supportive services to families in treatment and recovery as part of a larger community initiative – such as childcare (B1, C12, E8) or the Parents as Teachers program (G10).</a:t>
          </a:r>
        </a:p>
        <a:p>
          <a:pPr marL="0" marR="0">
            <a:lnSpc>
              <a:spcPct val="107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The Protective Factors Implementation Team has also focused on raising awareness and identification of ACEs (Adverse Childhood Experiences) and Positive Childhood Experiences (PCEs) in the general population.  A dose-response relationship exists between ACEs and negative physical and mental health outcomes, including substance misuse.  A report on ACEs data in Idaho showed that misuse of opioids was more than eight times higher among adults with any ACE factor than among those with no ACEs (</a:t>
          </a:r>
          <a:r>
            <a:rPr lang="en-US" sz="1100" i="1" kern="100">
              <a:effectLst/>
              <a:latin typeface="Calibri" panose="020F0502020204030204" pitchFamily="34" charset="0"/>
              <a:ea typeface="Calibri" panose="020F0502020204030204" pitchFamily="34" charset="0"/>
              <a:cs typeface="Times New Roman" panose="02020603050405020304" pitchFamily="18" charset="0"/>
            </a:rPr>
            <a:t>Adverse Childhood Experiences and Adult Substance Use in Idaho, IDHW 2018). Data collected in Boise in 2022 shows that 48% of the teens surveyed reported experiencing 4 or more ACES (C4Y Boise initiative, 2022).</a:t>
          </a:r>
          <a:endParaRPr lang="en-US" sz="1100" kern="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Beyond raising awareness of ACEs, primary care providers have the opportunity to provide early intervention for children experiencing trauma. The Idaho </a:t>
          </a:r>
          <a:r>
            <a:rPr lang="en-US" sz="1100" u="sng" kern="100">
              <a:solidFill>
                <a:srgbClr val="0563C1"/>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ACES Learning Collaborative Project </a:t>
          </a:r>
          <a:r>
            <a:rPr lang="en-US" sz="1100" kern="100">
              <a:effectLst/>
              <a:latin typeface="Calibri" panose="020F0502020204030204" pitchFamily="34" charset="0"/>
              <a:ea typeface="Calibri" panose="020F0502020204030204" pitchFamily="34" charset="0"/>
              <a:cs typeface="Times New Roman" panose="02020603050405020304" pitchFamily="18" charset="0"/>
            </a:rPr>
            <a:t> [https://idahochildrenstrustfund.org/resources-research/aces-learning-collaborative/]</a:t>
          </a:r>
          <a:r>
            <a:rPr lang="en-US" sz="1100" kern="100" baseline="0">
              <a:effectLst/>
              <a:latin typeface="Calibri" panose="020F0502020204030204" pitchFamily="34" charset="0"/>
              <a:ea typeface="Calibri" panose="020F0502020204030204" pitchFamily="34" charset="0"/>
              <a:cs typeface="Times New Roman" panose="02020603050405020304" pitchFamily="18" charset="0"/>
            </a:rPr>
            <a:t> </a:t>
          </a:r>
          <a:r>
            <a:rPr lang="en-US" sz="1100" kern="100">
              <a:effectLst/>
              <a:latin typeface="Calibri" panose="020F0502020204030204" pitchFamily="34" charset="0"/>
              <a:ea typeface="Calibri" panose="020F0502020204030204" pitchFamily="34" charset="0"/>
              <a:cs typeface="Times New Roman" panose="02020603050405020304" pitchFamily="18" charset="0"/>
            </a:rPr>
            <a:t>and a national program, </a:t>
          </a:r>
          <a:r>
            <a:rPr lang="en-US" sz="1100" u="sng" kern="100">
              <a:solidFill>
                <a:srgbClr val="0563C1"/>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SEEK</a:t>
          </a:r>
          <a:r>
            <a:rPr lang="en-US" sz="1100" kern="100">
              <a:effectLst/>
              <a:latin typeface="Calibri" panose="020F0502020204030204" pitchFamily="34" charset="0"/>
              <a:ea typeface="Calibri" panose="020F0502020204030204" pitchFamily="34" charset="0"/>
              <a:cs typeface="Times New Roman" panose="02020603050405020304" pitchFamily="18" charset="0"/>
            </a:rPr>
            <a:t> (Safe Environment for Every Kid) [https://seekwellbeing.org/]</a:t>
          </a:r>
          <a:r>
            <a:rPr lang="en-US" sz="1100">
              <a:solidFill>
                <a:schemeClr val="dk1"/>
              </a:solidFill>
              <a:effectLst/>
              <a:latin typeface="+mn-lt"/>
              <a:ea typeface="+mn-ea"/>
              <a:cs typeface="+mn-cs"/>
            </a:rPr>
            <a:t> program</a:t>
          </a:r>
          <a:r>
            <a:rPr lang="en-US" sz="1100" kern="100">
              <a:effectLst/>
              <a:latin typeface="Calibri" panose="020F0502020204030204" pitchFamily="34" charset="0"/>
              <a:ea typeface="Calibri" panose="020F0502020204030204" pitchFamily="34" charset="0"/>
              <a:cs typeface="Times New Roman" panose="02020603050405020304" pitchFamily="18" charset="0"/>
            </a:rPr>
            <a:t>, train primary care providers to screen and assess parents for ACEs and protective factors and refer them to resources (A6, C1, E8).</a:t>
          </a:r>
        </a:p>
        <a:p>
          <a:endParaRPr lang="en-US" sz="1100">
            <a:solidFill>
              <a:schemeClr val="dk1"/>
            </a:solidFill>
            <a:effectLst/>
            <a:latin typeface="+mn-lt"/>
            <a:ea typeface="+mn-ea"/>
            <a:cs typeface="+mn-cs"/>
          </a:endParaRPr>
        </a:p>
        <a:p>
          <a:endParaRPr lang="en-US">
            <a:effectLst/>
          </a:endParaRPr>
        </a:p>
      </xdr:txBody>
    </xdr:sp>
    <xdr:clientData/>
  </xdr:twoCellAnchor>
  <xdr:twoCellAnchor>
    <xdr:from>
      <xdr:col>0</xdr:col>
      <xdr:colOff>0</xdr:colOff>
      <xdr:row>209</xdr:row>
      <xdr:rowOff>0</xdr:rowOff>
    </xdr:from>
    <xdr:to>
      <xdr:col>16</xdr:col>
      <xdr:colOff>19050</xdr:colOff>
      <xdr:row>252</xdr:row>
      <xdr:rowOff>133350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0" y="37823775"/>
          <a:ext cx="9772650" cy="791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#18</a:t>
          </a:r>
        </a:p>
        <a:p>
          <a:endParaRPr lang="en-US" sz="1100">
            <a:solidFill>
              <a:schemeClr val="dk1"/>
            </a:solidFill>
            <a:effectLst/>
            <a:latin typeface="+mn-lt"/>
            <a:ea typeface="+mn-ea"/>
            <a:cs typeface="+mn-cs"/>
          </a:endParaRPr>
        </a:p>
        <a:p>
          <a:r>
            <a:rPr lang="en-US" sz="1100" b="0" i="0" u="none" strike="noStrike" baseline="0">
              <a:solidFill>
                <a:schemeClr val="dk1"/>
              </a:solidFill>
              <a:latin typeface="+mn-lt"/>
              <a:ea typeface="+mn-ea"/>
              <a:cs typeface="+mn-cs"/>
            </a:rPr>
            <a:t>Thank you for giving the community an opportunity to express our thoughts regarding the most beneficial ways to utilize 2 million dollars of the 127.8 million dollars Idaho will receive from the Opioid settlement monies. The settlement money will certainly give Idaho an important opportunity to use these funds in ways that are directly beneficial to the citizens of our state who struggle with substance use disorders and mental health disorders.</a:t>
          </a: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In 2004 my son was involved in a snowboarding accident at Bogus Basin in which he fractured 7 thoracic vertebrate and suffered a severe head injury. He missed the last semester of his senior year in high school as a result of this accident. His recovery involved intense physical therapy and being immobilized in a clamshell brace from his neck to his pelvis from February until April while healing from his injuries. He received homebound instruction and was able to graduate in May. Due to his excruciating pain his doctor prescribed opioids to alleviate his pain. At that time, it was not publicly known how addictive opioids were and at 18 years of age my son entered into the horrible world of opioid addiction.</a:t>
          </a: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Addiction has taken our son and our family down a path I wouldn’t wish on any family. It is frustrating, terrifying, and gut wrenching to watch a loved one who is prescribed a medication by a doctor become a person you no longer know. What is worse is to live in a state that has extremely limited treatment resources for its citizens who struggle with substance abuse. During the “meth” crisis public money was spent on scare tactic TV and billboard advertising which certainly did not put a dent in meth use and now with the fentanyl crisis it seems as though public money is being spent on sending Idaho police to the border in Texas or on law enforcement rather than on intervention or treatment. It is past time to focus on CITIZENS who need treatment. What our state has been doing is obviously not working. It appears it is time to shift the paradigm from throwing money at law enforcement and incarcerating those who struggle with addiction and mental health disorders to actually spending this money to DO SOMETHING to help them.</a:t>
          </a: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Idaho has an incarceration rate of 761 per 100,000 people (Prison Policy Initiative). In Idaho 15,000 people are incarcerated and another 32,700 are on probation or parole. Idaho’s incarceration rates stand out internationally as we lock up a higher percentage of citizens than any other democratic country on earth. According to the Community Gap Analysis (January 2023) published by the Idaho Department of Correction 79% of moderate to high-risk supervised inmates (8,763 inmates) needed substance abuse treatment. And yet only 32% of those inmates (2,808) actually received any treatment. Treatment is a subjective word in prisons. The “treatment” programs used in Idaho prisons are being identified as ineffective and outdated. (Idaho Office of Performance Evaluations 2023 Criminal Justice Reentry) Additionally, 40% had mental health concerns with 13% having severe mental health issues and only 25% received mental health services through Medicaid.</a:t>
          </a: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In short, in Idaho it appears that jails and prisons function as de facto substance abuse and mental health facilities, where in reality limited treatment is available. Despite the public’s recognition that the “War on Drugs” is an abject failure, our state continues to respond to substance use and its related crimes as moral failures that require punishment rather than as a PUBLIC HEALTH problem that cannot be solved by locking addicts up and offering substandard to virtually no treatment.</a:t>
          </a:r>
        </a:p>
        <a:p>
          <a:r>
            <a:rPr lang="en-US" sz="1100" b="0" i="0" u="none" strike="noStrike" baseline="0">
              <a:solidFill>
                <a:schemeClr val="dk1"/>
              </a:solidFill>
              <a:latin typeface="+mn-lt"/>
              <a:ea typeface="+mn-ea"/>
              <a:cs typeface="+mn-cs"/>
            </a:rPr>
            <a:t>Another issue is the prevalence of drugs within the jails and prisons…imagine trying to make sense of locking an addict up with no treatment in a place where drugs are readily available. And yet, we expect these folks to be “rehabilitated.” Definition of insanity.</a:t>
          </a: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Since Idaho continues to punish addicts by locking them up then why not use the existing prison facilities as treatment centers? No new buildings would need to be constructed, treatment providers could be contracted to teach classes and to do therapy with inmates. In 2024 there are many online seminars, workshops and recovery programs that could be accessed by inmates. Inmates are literally a captive audience and offering any treatment options besides the current ineffective programs to inmates who want treatment is a viable and constructive way to use the settlement monies. A majority of inmates are eventually released into society…how wonderful to have had a year or more of treatment while incarcerated before returning to families and society. This would benefit all parties involved.</a:t>
          </a: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Our legislators can no longer publicly proclaim their concern about substance abuse and mental health issues and continue to do very little to support intervention, education, and treatment. We don’t need more platitudes and promises from politicians, we need action. This drug crisis has been going on for far too long and too many addicts and their families are suffering. As a mom who watched her son innocently take a prescribed opioid that literally has ruined his life and our family stability, I’m tired. Tired of unfulfilled promises, tired of reading about overdoses, tired of having friends who are dealing with their kids’ addiction and/or incarceration, tired of seeing families torn apart, tired of elected officials turning a deaf ear or doing nothing to solve this problem. The settlement monies offer legislators the opportunity to put their “money where their mouth is.” At this point, we can only hope we won’t have more of the same to look forward to.</a:t>
          </a:r>
        </a:p>
        <a:p>
          <a:endParaRPr lang="en-US">
            <a:effectLst/>
          </a:endParaRPr>
        </a:p>
      </xdr:txBody>
    </xdr:sp>
    <xdr:clientData/>
  </xdr:twoCellAnchor>
  <xdr:twoCellAnchor>
    <xdr:from>
      <xdr:col>0</xdr:col>
      <xdr:colOff>0</xdr:colOff>
      <xdr:row>254</xdr:row>
      <xdr:rowOff>0</xdr:rowOff>
    </xdr:from>
    <xdr:to>
      <xdr:col>16</xdr:col>
      <xdr:colOff>19050</xdr:colOff>
      <xdr:row>297</xdr:row>
      <xdr:rowOff>133350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0" y="45967650"/>
          <a:ext cx="9772650" cy="791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#19</a:t>
          </a:r>
        </a:p>
        <a:p>
          <a:endParaRPr lang="en-US" sz="1100">
            <a:solidFill>
              <a:schemeClr val="dk1"/>
            </a:solidFill>
            <a:effectLst/>
            <a:latin typeface="+mn-lt"/>
            <a:ea typeface="+mn-ea"/>
            <a:cs typeface="+mn-cs"/>
          </a:endParaRPr>
        </a:p>
        <a:p>
          <a:r>
            <a:rPr lang="en-US" sz="1100" b="0" i="0" u="none" strike="noStrike" baseline="0">
              <a:solidFill>
                <a:schemeClr val="dk1"/>
              </a:solidFill>
              <a:latin typeface="+mn-lt"/>
              <a:ea typeface="+mn-ea"/>
              <a:cs typeface="+mn-cs"/>
            </a:rPr>
            <a:t>Thank you for giving the community an opportunity to express our thoughts regarding the most beneficial ways to utilize 2 million dollars of the 127.8 million dollars Idaho will receive from the Opioid settlement monies. The settlement money will certainly give Idaho an important opportunity to use these funds in ways that are directly beneficial to the citizens of our state who struggle with substance use disorders and mental health disorders.</a:t>
          </a: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In 2004 my son was involved in a snowboarding accident at Bogus Basin in which he fractured 7 thoracic vertebrate and suffered a severe head injury. He missed the last semester of his senior year in high school as a result of this accident. His recovery involved intense physical therapy and being immobilized in a clamshell brace from his neck to his pelvis from February until April while healing from his injuries. He received homebound instruction and was able to graduate in May. Due to his excruciating pain his doctor prescribed opioids to alleviate his pain. At that time, it was not publicly known how addictive opioids were and at 18 years of age my son entered into the horrible world of opioid addiction.</a:t>
          </a: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Addiction has taken our son and our family down a path I wouldn’t wish on any family. It is frustrating, terrifying, and gut wrenching to watch a loved one who is prescribed a medication by a doctor become a person you no longer know. What is worse is to live in a state that has extremely limited treatment resources for its citizens who struggle with substance abuse. During the “meth” crisis public money was spent on scare tactic TV and billboard advertising which certainly did not put a dent in meth use and now with the fentanyl crisis it seems as though public money is being spent on sending Idaho police to the border in Texas or on law enforcement rather than on intervention or treatment. It is past time to focus on CITIZENS who need treatment. What our state has been doing is obviously not working. It appears it is time to shift the paradigm from throwing money at law enforcement and incarcerating those who struggle with addiction and mental health disorders to actually spending this money to DO SOMETHING to help them.</a:t>
          </a: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Idaho has an incarceration rate of 761 per 100,000 people (Prison Policy Initiative). In Idaho 15,000 people are incarcerated and another 32,700 are on probation or parole. Idaho’s incarceration rates stand out internationally as we lock up a higher percentage of citizens than any other democratic country on earth. According to the Community Gap Analysis (January 2023) published by the Idaho Department of Correction 79% of moderate to high-risk supervised inmates (8,763 inmates) needed substance abuse treatment. And yet only 32% of those inmates (2,808) actually received any treatment. Treatment is a subjective word in prisons. The “treatment” programs used in Idaho prisons are being identified as ineffective and outdated. (Idaho Office of Performance Evaluations 2023 Criminal Justice Reentry) Additionally, 40% had mental health concerns with 13% having severe mental health issues and only 25% received mental health services through Medicaid.</a:t>
          </a: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In short, in Idaho it appears that jails and prisons function as de facto substance abuse and mental health facilities, where in reality limited treatment is available. Despite the public’s recognition that the “War on Drugs” is an abject failure, our state continues to respond to substance use and its related crimes as moral failures that require punishment rather than as a PUBLIC HEALTH problem that cannot be solved by locking addicts up and offering substandard to virtually no treatment.</a:t>
          </a:r>
        </a:p>
        <a:p>
          <a:r>
            <a:rPr lang="en-US" sz="1100" b="0" i="0" u="none" strike="noStrike" baseline="0">
              <a:solidFill>
                <a:schemeClr val="dk1"/>
              </a:solidFill>
              <a:latin typeface="+mn-lt"/>
              <a:ea typeface="+mn-ea"/>
              <a:cs typeface="+mn-cs"/>
            </a:rPr>
            <a:t>Another issue is the prevalence of drugs within the jails and prisons…imagine trying to make sense of locking an addict up with no treatment in a place where drugs are readily available. And yet, we expect these folks to be “rehabilitated.” Definition of insanity.</a:t>
          </a: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Since Idaho continues to punish addicts by locking them up then why not use the existing prison facilities as treatment centers? No new buildings would need to be constructed, treatment providers could be contracted to teach classes and to do therapy with inmates. In 2024 there are many online seminars, workshops and recovery programs that could be accessed by inmates. Inmates are literally a captive audience and offering any treatment options besides the current ineffective programs to inmates who want treatment is a viable and constructive way to use the settlement monies. A majority of inmates are eventually released into society…how wonderful to have had a year or more of treatment while incarcerated before returning to families and society. This would benefit all parties involved.</a:t>
          </a: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Our legislators can no longer publicly proclaim their concern about substance abuse and mental health issues and continue to do very little to support intervention, education, and treatment. We don’t need more platitudes and promises from politicians, we need action. This drug crisis has been going on for far too long and too many addicts and their families are suffering. As a mom who watched her son innocently take a prescribed opioid that literally has ruined his life and our family stability, I’m tired. Tired of unfulfilled promises, tired of reading about overdoses, tired of having friends who are dealing with their kids’ addiction and/or incarceration, tired of seeing families torn apart, tired of elected officials turning a deaf ear or doing nothing to solve this problem. The settlement monies offer legislators the opportunity to put their “money where their mouth is.” At this point, we can only hope we won’t have more of the same to look forward to.</a:t>
          </a:r>
        </a:p>
        <a:p>
          <a:endParaRPr lang="en-US">
            <a:effectLst/>
          </a:endParaRPr>
        </a:p>
      </xdr:txBody>
    </xdr:sp>
    <xdr:clientData/>
  </xdr:twoCellAnchor>
  <xdr:twoCellAnchor>
    <xdr:from>
      <xdr:col>0</xdr:col>
      <xdr:colOff>0</xdr:colOff>
      <xdr:row>299</xdr:row>
      <xdr:rowOff>1</xdr:rowOff>
    </xdr:from>
    <xdr:to>
      <xdr:col>16</xdr:col>
      <xdr:colOff>15240</xdr:colOff>
      <xdr:row>328</xdr:row>
      <xdr:rowOff>28576</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0" y="54111526"/>
          <a:ext cx="9768840" cy="527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#19</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Hello,</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My name is Nathaniel Conklin and I am writing to provide the ICBH feedback on possible initiatives to utilize the funding for. I have been an addiction counselor since 2011. I hold a Master's in Business Administration. I am a PMI certified Project Management Professional and am a Nationally Certified Addiction Counselor Level 2 (NCAC II). I volunteer as a commissioner on the National Certification for Addiction Professionals (NCC AP) where I serve as treasurer and I also volunteer on the NAADAC Idaho Affiliate where I serve as the President. I am currently employed by a  501c3 Non Profit organization that works to provide TA to rural areas. My role is the National Director of Project Management. I am also a person committed to long term recovery who grew up in a rural area in the inland northwest. I currently live in the Boise area.</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One item that I think could be beneficial to fund would be continuing to build on the peer center infrastructure you have funded. Recovery Community Organizations (RCO's) are effective and easy to customize based on that areas need. Lets say your peer center is getting a lot of use, but the operator is reporting a lack of peer support specialists to assist the clients in being successful continues to hinder their progress, providing expanded opportunities for free training and expanded credentialing reciprocity and marketing for recruitment can remedy that need. I believe this falls within page A2 Section A numbers 8-11 and Section B numbers 1-3</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Another barrier that a peer center may run into is a lack of safe and sober housing for clients to enter into. Funding housing to support the peer center services provides the beginnings of wraparound care for clients who are making their way through the continuum of care, from detox, to residential and out into the community through outpatient and peer services, housing and other recovery support services are a crucial part of that continuum. The new ASAM edition has added a new chapter that covers recovery support services and what that means as part of the continuum of care! Section B numbers 1-3</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My final item for feedback is funding recovery to work initiatives. When I was in very early recovery as a young man I was able to secure recovery housing and immediately entered into a counseling education program, those 2 things changed the course of my life. I had a safe, supportive and secure place to live that held me accountable, which gave me the opportunity to pursue education and training, which lead me to a career, a family a relationship with God and the ability to write emails to folks like yourself!</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Thank you for all of your work and for your consideration and I hope you have a great rest of the week!</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All the Best,</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Nathaniel Conklin</a:t>
          </a:r>
        </a:p>
        <a:p>
          <a:endParaRPr lang="en-US">
            <a:effectLst/>
          </a:endParaRPr>
        </a:p>
      </xdr:txBody>
    </xdr:sp>
    <xdr:clientData/>
  </xdr:twoCellAnchor>
  <xdr:twoCellAnchor>
    <xdr:from>
      <xdr:col>0</xdr:col>
      <xdr:colOff>0</xdr:colOff>
      <xdr:row>329</xdr:row>
      <xdr:rowOff>179069</xdr:rowOff>
    </xdr:from>
    <xdr:to>
      <xdr:col>16</xdr:col>
      <xdr:colOff>15240</xdr:colOff>
      <xdr:row>369</xdr:row>
      <xdr:rowOff>19050</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0" y="59719844"/>
          <a:ext cx="9768840" cy="7078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#20</a:t>
          </a:r>
        </a:p>
        <a:p>
          <a:endParaRPr lang="en-US" sz="1100">
            <a:solidFill>
              <a:schemeClr val="dk1"/>
            </a:solidFill>
            <a:effectLst/>
            <a:latin typeface="+mn-lt"/>
            <a:ea typeface="+mn-ea"/>
            <a:cs typeface="+mn-cs"/>
          </a:endParaRPr>
        </a:p>
        <a:p>
          <a:pPr marL="0" marR="0">
            <a:spcBef>
              <a:spcPts val="0"/>
            </a:spcBef>
            <a:spcAft>
              <a:spcPts val="1200"/>
            </a:spcAft>
          </a:pPr>
          <a:r>
            <a:rPr lang="en-US" sz="1100">
              <a:effectLst/>
              <a:latin typeface="Aptos" panose="020B0004020202020204" pitchFamily="34" charset="0"/>
              <a:ea typeface="Aptos" panose="020B0004020202020204" pitchFamily="34" charset="0"/>
              <a:cs typeface="Aptos" panose="020B0004020202020204" pitchFamily="34" charset="0"/>
            </a:rPr>
            <a:t>Dear Members of the Idaho Behavioral Workforce Council,</a:t>
          </a:r>
        </a:p>
        <a:p>
          <a:pPr marL="0" marR="0">
            <a:spcBef>
              <a:spcPts val="0"/>
            </a:spcBef>
            <a:spcAft>
              <a:spcPts val="1200"/>
            </a:spcAft>
          </a:pPr>
          <a:r>
            <a:rPr lang="en-US" sz="1100">
              <a:effectLst/>
              <a:latin typeface="Aptos" panose="020B0004020202020204" pitchFamily="34" charset="0"/>
              <a:ea typeface="Aptos" panose="020B0004020202020204" pitchFamily="34" charset="0"/>
              <a:cs typeface="Aptos" panose="020B0004020202020204" pitchFamily="34" charset="0"/>
            </a:rPr>
            <a:t>On behalf of Kaniksu Community Health (KCH), I recommend that the Idaho Opioid settlement fund be allocated to support the establishment and expansion of Certified Community Behavioral Health Centers (CCBHCs) across the state of Idaho.</a:t>
          </a:r>
        </a:p>
        <a:p>
          <a:pPr marL="0" marR="0">
            <a:spcBef>
              <a:spcPts val="0"/>
            </a:spcBef>
            <a:spcAft>
              <a:spcPts val="1200"/>
            </a:spcAft>
          </a:pPr>
          <a:r>
            <a:rPr lang="en-US" sz="1100">
              <a:effectLst/>
              <a:latin typeface="Aptos" panose="020B0004020202020204" pitchFamily="34" charset="0"/>
              <a:ea typeface="Aptos" panose="020B0004020202020204" pitchFamily="34" charset="0"/>
              <a:cs typeface="Aptos" panose="020B0004020202020204" pitchFamily="34" charset="0"/>
            </a:rPr>
            <a:t>As of 2023, Idaho has taken significant strides in this direction through a collaborative partnership between Idaho’s federally qualified health centers (FQHCs), the Idaho Department of Health and Welfare (IDHW), and the Federal Substance Abuse and Mental Health Services Administration (SAMHSA), resulting in the creation of Idaho’s first CCBHCs. Idaho is the only state in the nation to have this unique CCBHC partnership and is positioning itself as the national leader in addressing SUD/Behavioral Health Disorders.</a:t>
          </a:r>
        </a:p>
        <a:p>
          <a:pPr marL="0" marR="0">
            <a:spcBef>
              <a:spcPts val="0"/>
            </a:spcBef>
            <a:spcAft>
              <a:spcPts val="1200"/>
            </a:spcAft>
          </a:pPr>
          <a:r>
            <a:rPr lang="en-US" sz="1100">
              <a:effectLst/>
              <a:latin typeface="Aptos" panose="020B0004020202020204" pitchFamily="34" charset="0"/>
              <a:ea typeface="Aptos" panose="020B0004020202020204" pitchFamily="34" charset="0"/>
              <a:cs typeface="Aptos" panose="020B0004020202020204" pitchFamily="34" charset="0"/>
            </a:rPr>
            <a:t>CCBHCs play a crucial role in providing a comprehensive range of mental health and substance use services to individuals regardless of their diagnosis and insurance status. By ensuring that anyone who walks through their doors receives the care and support they need, CCBHCs embody the mission of accessibility that FQHCs, like Kaniksu Community Health, are historically known for.</a:t>
          </a:r>
        </a:p>
        <a:p>
          <a:pPr marL="0" marR="0">
            <a:spcBef>
              <a:spcPts val="0"/>
            </a:spcBef>
            <a:spcAft>
              <a:spcPts val="1200"/>
            </a:spcAft>
          </a:pPr>
          <a:r>
            <a:rPr lang="en-US" sz="1100">
              <a:effectLst/>
              <a:latin typeface="Aptos" panose="020B0004020202020204" pitchFamily="34" charset="0"/>
              <a:ea typeface="Aptos" panose="020B0004020202020204" pitchFamily="34" charset="0"/>
              <a:cs typeface="Aptos" panose="020B0004020202020204" pitchFamily="34" charset="0"/>
            </a:rPr>
            <a:t>Currently, Idaho’s CCBHC grantees consist of five FQHCs of which KCH is one. However, with adequate resources, there is immense potential to expand this network to include more FQHC site locations across the state. This expansion would significantly increase access to vital services for individuals in rural and underserved areas, where such resources are often scarce.</a:t>
          </a:r>
        </a:p>
        <a:p>
          <a:pPr marL="0" marR="0">
            <a:spcBef>
              <a:spcPts val="0"/>
            </a:spcBef>
            <a:spcAft>
              <a:spcPts val="1200"/>
            </a:spcAft>
          </a:pPr>
          <a:r>
            <a:rPr lang="en-US" sz="1100">
              <a:effectLst/>
              <a:latin typeface="Aptos" panose="020B0004020202020204" pitchFamily="34" charset="0"/>
              <a:ea typeface="Aptos" panose="020B0004020202020204" pitchFamily="34" charset="0"/>
              <a:cs typeface="Aptos" panose="020B0004020202020204" pitchFamily="34" charset="0"/>
            </a:rPr>
            <a:t>Investing the Idaho Opioid settlement fund in the establishment and expansion of CCBHCs aligns with the goals of the Idaho Behavioral Workforce Council, particularly in terms of facilitating connections to care, addressing the needs of criminal justice-involved persons, supporting individuals in recovery, and treating opioid use disorder.</a:t>
          </a:r>
        </a:p>
        <a:p>
          <a:pPr marL="0" marR="0">
            <a:spcBef>
              <a:spcPts val="0"/>
            </a:spcBef>
            <a:spcAft>
              <a:spcPts val="1200"/>
            </a:spcAft>
          </a:pPr>
          <a:r>
            <a:rPr lang="en-US" sz="1100">
              <a:effectLst/>
              <a:latin typeface="Aptos" panose="020B0004020202020204" pitchFamily="34" charset="0"/>
              <a:ea typeface="Aptos" panose="020B0004020202020204" pitchFamily="34" charset="0"/>
              <a:cs typeface="Aptos" panose="020B0004020202020204" pitchFamily="34" charset="0"/>
            </a:rPr>
            <a:t>I urge the Idaho Behavioral Workforce Council to consider this recommendation and prioritize the allocation of the Idaho Opioid settlement fund towards supporting Idaho’s CCBHC model across the state. By doing so, we can ensure that all individuals in Idaho have access to the high-quality mental health and substance use services and strengthen Idaho’s positioning to be a national leader in behavioral health/SUD treatment.</a:t>
          </a:r>
        </a:p>
        <a:p>
          <a:pPr marL="0" marR="0">
            <a:spcBef>
              <a:spcPts val="0"/>
            </a:spcBef>
            <a:spcAft>
              <a:spcPts val="1200"/>
            </a:spcAft>
          </a:pPr>
          <a:r>
            <a:rPr lang="en-US" sz="1100">
              <a:effectLst/>
              <a:latin typeface="Aptos" panose="020B0004020202020204" pitchFamily="34" charset="0"/>
              <a:ea typeface="Aptos" panose="020B0004020202020204" pitchFamily="34" charset="0"/>
              <a:cs typeface="Aptos" panose="020B0004020202020204" pitchFamily="34" charset="0"/>
            </a:rPr>
            <a:t>Thank you for your attention to this important matter.</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Sincerely,</a:t>
          </a:r>
          <a:br>
            <a:rPr lang="en-US" sz="1100">
              <a:effectLst/>
              <a:latin typeface="Aptos" panose="020B0004020202020204" pitchFamily="34" charset="0"/>
              <a:ea typeface="Aptos" panose="020B0004020202020204" pitchFamily="34" charset="0"/>
              <a:cs typeface="Aptos" panose="020B0004020202020204" pitchFamily="34" charset="0"/>
            </a:rPr>
          </a:br>
          <a:endParaRPr lang="en-US" sz="1100">
            <a:effectLst/>
            <a:latin typeface="Aptos" panose="020B0004020202020204" pitchFamily="34" charset="0"/>
            <a:ea typeface="Aptos" panose="020B0004020202020204" pitchFamily="34" charset="0"/>
            <a:cs typeface="Aptos" panose="020B0004020202020204" pitchFamily="34" charset="0"/>
          </a:endParaRP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 </a:t>
          </a:r>
        </a:p>
        <a:p>
          <a:pPr marL="0" marR="0">
            <a:spcBef>
              <a:spcPts val="0"/>
            </a:spcBef>
            <a:spcAft>
              <a:spcPts val="0"/>
            </a:spcAft>
          </a:pPr>
          <a:r>
            <a:rPr lang="en-US" sz="900" b="1">
              <a:solidFill>
                <a:srgbClr val="7FA0AC"/>
              </a:solidFill>
              <a:effectLst/>
              <a:latin typeface="Arial" panose="020B0604020202020204" pitchFamily="34" charset="0"/>
              <a:ea typeface="Aptos" panose="020B0004020202020204" pitchFamily="34" charset="0"/>
              <a:cs typeface="Aptos" panose="020B0004020202020204" pitchFamily="34" charset="0"/>
            </a:rPr>
            <a:t>Olivia Luther</a:t>
          </a:r>
          <a:endParaRPr lang="en-US" sz="1100">
            <a:effectLst/>
            <a:latin typeface="Aptos" panose="020B0004020202020204" pitchFamily="34" charset="0"/>
            <a:ea typeface="Aptos" panose="020B0004020202020204" pitchFamily="34" charset="0"/>
            <a:cs typeface="Aptos" panose="020B0004020202020204" pitchFamily="34" charset="0"/>
          </a:endParaRPr>
        </a:p>
        <a:p>
          <a:pPr marL="0" marR="0">
            <a:spcBef>
              <a:spcPts val="0"/>
            </a:spcBef>
            <a:spcAft>
              <a:spcPts val="0"/>
            </a:spcAft>
          </a:pPr>
          <a:r>
            <a:rPr lang="en-US" sz="900">
              <a:solidFill>
                <a:srgbClr val="C25E1C"/>
              </a:solidFill>
              <a:effectLst/>
              <a:latin typeface="Arial" panose="020B0604020202020204" pitchFamily="34" charset="0"/>
              <a:ea typeface="Aptos" panose="020B0004020202020204" pitchFamily="34" charset="0"/>
              <a:cs typeface="Aptos" panose="020B0004020202020204" pitchFamily="34" charset="0"/>
            </a:rPr>
            <a:t>Director of Marketing &amp; Community Relations</a:t>
          </a:r>
          <a:endParaRPr lang="en-US" sz="1100">
            <a:effectLst/>
            <a:latin typeface="Aptos" panose="020B0004020202020204" pitchFamily="34" charset="0"/>
            <a:ea typeface="Aptos" panose="020B0004020202020204" pitchFamily="34" charset="0"/>
            <a:cs typeface="Aptos" panose="020B0004020202020204" pitchFamily="34" charset="0"/>
          </a:endParaRPr>
        </a:p>
        <a:p>
          <a:pPr marL="0" marR="0">
            <a:spcBef>
              <a:spcPts val="0"/>
            </a:spcBef>
            <a:spcAft>
              <a:spcPts val="0"/>
            </a:spcAft>
          </a:pPr>
          <a:r>
            <a:rPr lang="en-US" sz="900">
              <a:solidFill>
                <a:srgbClr val="1E1E1E"/>
              </a:solidFill>
              <a:effectLst/>
              <a:latin typeface="Arial" panose="020B0604020202020204" pitchFamily="34" charset="0"/>
              <a:ea typeface="Aptos" panose="020B0004020202020204" pitchFamily="34" charset="0"/>
              <a:cs typeface="Aptos" panose="020B0004020202020204" pitchFamily="34" charset="0"/>
            </a:rPr>
            <a:t>Kaniksu Community Health </a:t>
          </a:r>
          <a:endParaRPr lang="en-US" sz="1100">
            <a:effectLst/>
            <a:latin typeface="Aptos" panose="020B0004020202020204" pitchFamily="34" charset="0"/>
            <a:ea typeface="Aptos" panose="020B0004020202020204" pitchFamily="34" charset="0"/>
            <a:cs typeface="Aptos" panose="020B0004020202020204" pitchFamily="34" charset="0"/>
          </a:endParaRPr>
        </a:p>
        <a:p>
          <a:pPr marL="0" marR="0">
            <a:spcBef>
              <a:spcPts val="0"/>
            </a:spcBef>
            <a:spcAft>
              <a:spcPts val="0"/>
            </a:spcAft>
          </a:pPr>
          <a:r>
            <a:rPr lang="en-US" sz="900" u="sng">
              <a:solidFill>
                <a:srgbClr val="000000"/>
              </a:solidFill>
              <a:effectLst/>
              <a:latin typeface="Arial" panose="020B0604020202020204" pitchFamily="34" charset="0"/>
              <a:ea typeface="Aptos" panose="020B0004020202020204" pitchFamily="34" charset="0"/>
              <a:cs typeface="Aptos" panose="020B00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www.kchnorthidaho.org</a:t>
          </a:r>
          <a:endParaRPr lang="en-US" sz="1100">
            <a:effectLst/>
            <a:latin typeface="Aptos" panose="020B0004020202020204" pitchFamily="34" charset="0"/>
            <a:ea typeface="Aptos" panose="020B0004020202020204" pitchFamily="34" charset="0"/>
            <a:cs typeface="Aptos" panose="020B0004020202020204" pitchFamily="34" charset="0"/>
          </a:endParaRPr>
        </a:p>
        <a:p>
          <a:pPr marL="0" marR="0">
            <a:spcBef>
              <a:spcPts val="0"/>
            </a:spcBef>
            <a:spcAft>
              <a:spcPts val="0"/>
            </a:spcAft>
          </a:pPr>
          <a:r>
            <a:rPr lang="en-US" sz="1100">
              <a:solidFill>
                <a:srgbClr val="000000"/>
              </a:solidFill>
              <a:effectLst/>
              <a:latin typeface="Times New Roman" panose="02020603050405020304" pitchFamily="18" charset="0"/>
              <a:ea typeface="Aptos" panose="020B0004020202020204" pitchFamily="34" charset="0"/>
              <a:cs typeface="Aptos" panose="020B0004020202020204" pitchFamily="34" charset="0"/>
            </a:rPr>
            <a:t> </a:t>
          </a:r>
          <a:endParaRPr lang="en-US" sz="1100">
            <a:effectLst/>
            <a:latin typeface="Aptos" panose="020B0004020202020204" pitchFamily="34" charset="0"/>
            <a:ea typeface="Aptos" panose="020B0004020202020204" pitchFamily="34" charset="0"/>
            <a:cs typeface="Aptos" panose="020B0004020202020204" pitchFamily="34" charset="0"/>
          </a:endParaRPr>
        </a:p>
        <a:p>
          <a:endParaRPr lang="en-US">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171453</xdr:rowOff>
    </xdr:from>
    <xdr:to>
      <xdr:col>16</xdr:col>
      <xdr:colOff>15240</xdr:colOff>
      <xdr:row>19</xdr:row>
      <xdr:rowOff>123825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0" y="171453"/>
          <a:ext cx="9768840" cy="33908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#21</a:t>
          </a:r>
        </a:p>
        <a:p>
          <a:endParaRPr lang="en-US">
            <a:effectLst/>
          </a:endParaRPr>
        </a:p>
        <a:p>
          <a:r>
            <a:rPr lang="en-US" sz="1100">
              <a:solidFill>
                <a:schemeClr val="dk1"/>
              </a:solidFill>
              <a:effectLst/>
              <a:latin typeface="+mn-lt"/>
              <a:ea typeface="+mn-ea"/>
              <a:cs typeface="+mn-cs"/>
            </a:rPr>
            <a:t>Thank you for your consideration.  Behavioral Health Group is committed to creating a healing environment for all individuals struggling with OUD in Idaho.  We are open to utilizing and leveraging funds however the state of Idaho sees fit.  Attached is our proposal.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We appreciate all that you do!  </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Mel Laws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Regional Director</a:t>
          </a:r>
        </a:p>
        <a:p>
          <a:r>
            <a:rPr lang="en-US" sz="1100">
              <a:solidFill>
                <a:schemeClr val="dk1"/>
              </a:solidFill>
              <a:effectLst/>
              <a:latin typeface="+mn-lt"/>
              <a:ea typeface="+mn-ea"/>
              <a:cs typeface="+mn-cs"/>
            </a:rPr>
            <a:t>Arizona, Idaho and Iowa</a:t>
          </a:r>
        </a:p>
        <a:p>
          <a:r>
            <a:rPr lang="en-US" sz="1100">
              <a:solidFill>
                <a:schemeClr val="dk1"/>
              </a:solidFill>
              <a:effectLst/>
              <a:latin typeface="+mn-lt"/>
              <a:ea typeface="+mn-ea"/>
              <a:cs typeface="+mn-cs"/>
            </a:rPr>
            <a:t>Behavioral Health Group, LLC</a:t>
          </a:r>
        </a:p>
        <a:p>
          <a:r>
            <a:rPr lang="en-US" sz="1100">
              <a:solidFill>
                <a:schemeClr val="dk1"/>
              </a:solidFill>
              <a:effectLst/>
              <a:latin typeface="+mn-lt"/>
              <a:ea typeface="+mn-ea"/>
              <a:cs typeface="+mn-cs"/>
            </a:rPr>
            <a:t>Des Moines Iowa</a:t>
          </a:r>
        </a:p>
        <a:p>
          <a:r>
            <a:rPr lang="en-US" sz="1100">
              <a:solidFill>
                <a:schemeClr val="dk1"/>
              </a:solidFill>
              <a:effectLst/>
              <a:latin typeface="+mn-lt"/>
              <a:ea typeface="+mn-ea"/>
              <a:cs typeface="+mn-cs"/>
            </a:rPr>
            <a:t>515-244-9500  O</a:t>
          </a:r>
        </a:p>
        <a:p>
          <a:r>
            <a:rPr lang="en-US" sz="1100" u="sng">
              <a:solidFill>
                <a:schemeClr val="dk1"/>
              </a:solidFill>
              <a:effectLst/>
              <a:latin typeface="+mn-lt"/>
              <a:ea typeface="+mn-ea"/>
              <a:cs typeface="+mn-cs"/>
            </a:rPr>
            <a:t>melanie.laws</a:t>
          </a:r>
          <a:r>
            <a:rPr lang="en-US" sz="1100" u="sng">
              <a:solidFill>
                <a:schemeClr val="dk1"/>
              </a:solidFill>
              <a:effectLst/>
              <a:latin typeface="+mn-lt"/>
              <a:ea typeface="+mn-ea"/>
              <a:cs typeface="+mn-cs"/>
              <a:hlinkClick xmlns:r="http://schemas.openxmlformats.org/officeDocument/2006/relationships" r:id=""/>
            </a:rPr>
            <a:t>@bhgrecovery.com</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b="1">
            <a:solidFill>
              <a:srgbClr val="FF0000"/>
            </a:solidFill>
            <a:effectLst/>
          </a:endParaRPr>
        </a:p>
        <a:p>
          <a:r>
            <a:rPr lang="en-US" sz="1100" b="1">
              <a:solidFill>
                <a:srgbClr val="FF0000"/>
              </a:solidFill>
              <a:effectLst/>
              <a:latin typeface="+mn-lt"/>
              <a:ea typeface="+mn-ea"/>
              <a:cs typeface="+mn-cs"/>
            </a:rPr>
            <a:t>Double-click icon to</a:t>
          </a:r>
          <a:r>
            <a:rPr lang="en-US" sz="1100" b="1" baseline="0">
              <a:solidFill>
                <a:srgbClr val="FF0000"/>
              </a:solidFill>
              <a:effectLst/>
              <a:latin typeface="+mn-lt"/>
              <a:ea typeface="+mn-ea"/>
              <a:cs typeface="+mn-cs"/>
            </a:rPr>
            <a:t> open PDF document with recommendation:</a:t>
          </a:r>
          <a:endParaRPr lang="en-US" sz="1100" b="1">
            <a:solidFill>
              <a:srgbClr val="FF0000"/>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xdr:txBody>
    </xdr:sp>
    <xdr:clientData/>
  </xdr:twoCellAnchor>
  <xdr:twoCellAnchor>
    <xdr:from>
      <xdr:col>0</xdr:col>
      <xdr:colOff>0</xdr:colOff>
      <xdr:row>21</xdr:row>
      <xdr:rowOff>0</xdr:rowOff>
    </xdr:from>
    <xdr:to>
      <xdr:col>16</xdr:col>
      <xdr:colOff>19050</xdr:colOff>
      <xdr:row>62</xdr:row>
      <xdr:rowOff>28575</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0" y="36556950"/>
          <a:ext cx="9772650" cy="7448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#22</a:t>
          </a:r>
        </a:p>
        <a:p>
          <a:pPr marL="0" marR="0" algn="ctr">
            <a:spcBef>
              <a:spcPts val="0"/>
            </a:spcBef>
            <a:spcAft>
              <a:spcPts val="0"/>
            </a:spcAft>
          </a:pPr>
          <a:r>
            <a:rPr lang="en-US" sz="1100">
              <a:solidFill>
                <a:srgbClr val="000000"/>
              </a:solidFill>
              <a:effectLst/>
              <a:latin typeface="Times New Roman" panose="02020603050405020304" pitchFamily="18" charset="0"/>
              <a:ea typeface="Aptos" panose="020B0004020202020204" pitchFamily="34" charset="0"/>
              <a:cs typeface="Aptos" panose="020B0004020202020204" pitchFamily="34" charset="0"/>
            </a:rPr>
            <a:t> </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750">
              <a:effectLst/>
              <a:latin typeface="Arial Narrow" panose="020B0606020202030204" pitchFamily="34" charset="0"/>
              <a:ea typeface="Times New Roman" panose="02020603050405020304" pitchFamily="18" charset="0"/>
              <a:cs typeface="Times New Roman" panose="02020603050405020304" pitchFamily="18" charset="0"/>
            </a:rPr>
            <a:t> </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0" marR="0" algn="ctr">
            <a:spcBef>
              <a:spcPts val="0"/>
            </a:spcBef>
            <a:spcAft>
              <a:spcPts val="0"/>
            </a:spcAft>
          </a:pPr>
          <a:r>
            <a:rPr lang="en-US" sz="1200" b="1">
              <a:effectLst/>
              <a:latin typeface="Calibri" panose="020F0502020204030204" pitchFamily="34" charset="0"/>
              <a:ea typeface="Calibri" panose="020F0502020204030204" pitchFamily="34" charset="0"/>
              <a:cs typeface="Times New Roman" panose="02020603050405020304" pitchFamily="18" charset="0"/>
            </a:rPr>
            <a:t>Idaho’s Opioid Settlement Funds – A Request for Funding</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0" marR="0" algn="ctr">
            <a:spcBef>
              <a:spcPts val="0"/>
            </a:spcBef>
            <a:spcAft>
              <a:spcPts val="0"/>
            </a:spcAft>
          </a:pPr>
          <a:r>
            <a:rPr lang="en-US" sz="1100" i="1">
              <a:effectLst/>
              <a:latin typeface="Calibri" panose="020F0502020204030204" pitchFamily="34" charset="0"/>
              <a:ea typeface="Calibri" panose="020F0502020204030204" pitchFamily="34" charset="0"/>
              <a:cs typeface="Times New Roman" panose="02020603050405020304" pitchFamily="18" charset="0"/>
            </a:rPr>
            <a:t>Submitted May 14, 2024</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200" b="1">
              <a:effectLst/>
              <a:latin typeface="Calibri" panose="020F0502020204030204" pitchFamily="34" charset="0"/>
              <a:ea typeface="Calibri" panose="020F0502020204030204" pitchFamily="34" charset="0"/>
              <a:cs typeface="Times New Roman" panose="02020603050405020304" pitchFamily="18" charset="0"/>
            </a:rPr>
            <a:t> </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200" b="1">
              <a:effectLst/>
              <a:latin typeface="Calibri" panose="020F0502020204030204" pitchFamily="34" charset="0"/>
              <a:ea typeface="Calibri" panose="020F0502020204030204" pitchFamily="34" charset="0"/>
              <a:cs typeface="Times New Roman" panose="02020603050405020304" pitchFamily="18" charset="0"/>
            </a:rPr>
            <a:t>Target Area:</a:t>
          </a:r>
          <a:r>
            <a:rPr lang="en-US" sz="1200">
              <a:effectLst/>
              <a:latin typeface="Calibri" panose="020F0502020204030204" pitchFamily="34" charset="0"/>
              <a:ea typeface="Calibri" panose="020F0502020204030204" pitchFamily="34" charset="0"/>
              <a:cs typeface="Times New Roman" panose="02020603050405020304" pitchFamily="18" charset="0"/>
            </a:rPr>
            <a:t> </a:t>
          </a:r>
          <a:r>
            <a:rPr lang="en-US" sz="1100">
              <a:effectLst/>
              <a:latin typeface="Calibri" panose="020F0502020204030204" pitchFamily="34" charset="0"/>
              <a:ea typeface="Calibri" panose="020F0502020204030204" pitchFamily="34" charset="0"/>
              <a:cs typeface="Times New Roman" panose="02020603050405020304" pitchFamily="18" charset="0"/>
            </a:rPr>
            <a:t>Behavioral Health Workforce Development in Idaho</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200">
              <a:effectLst/>
              <a:latin typeface="Calibri" panose="020F0502020204030204" pitchFamily="34" charset="0"/>
              <a:ea typeface="Calibri" panose="020F0502020204030204" pitchFamily="34" charset="0"/>
              <a:cs typeface="Times New Roman" panose="02020603050405020304" pitchFamily="18" charset="0"/>
            </a:rPr>
            <a:t> </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0" marR="0">
            <a:lnSpc>
              <a:spcPct val="100000"/>
            </a:lnSpc>
            <a:spcBef>
              <a:spcPts val="0"/>
            </a:spcBef>
            <a:spcAft>
              <a:spcPts val="0"/>
            </a:spcAft>
          </a:pPr>
          <a:r>
            <a:rPr lang="en-US" sz="1200" b="1">
              <a:effectLst/>
              <a:latin typeface="Calibri" panose="020F0502020204030204" pitchFamily="34" charset="0"/>
              <a:ea typeface="Calibri" panose="020F0502020204030204" pitchFamily="34" charset="0"/>
              <a:cs typeface="Times New Roman" panose="02020603050405020304" pitchFamily="18" charset="0"/>
            </a:rPr>
            <a:t>Facts:</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342900" marR="0" lvl="0" indent="-342900">
            <a:lnSpc>
              <a:spcPct val="100000"/>
            </a:lnSpc>
            <a:spcBef>
              <a:spcPts val="0"/>
            </a:spcBef>
            <a:spcAft>
              <a:spcPts val="0"/>
            </a:spcAft>
            <a:buFont typeface="Symbol" panose="05050102010706020507" pitchFamily="18" charset="2"/>
            <a:buChar char=""/>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The national behavioral health worker turnover rate is now 23% annually.  If this trend continues, we will recognize a 100% turnover in just over 4 years.  </a:t>
          </a:r>
          <a:endParaRPr lang="en-US" sz="1100">
            <a:effectLst/>
            <a:latin typeface="Calibri" panose="020F0502020204030204" pitchFamily="34" charset="0"/>
            <a:ea typeface="Times New Roman" panose="02020603050405020304" pitchFamily="18" charset="0"/>
            <a:cs typeface="Times New Roman" panose="02020603050405020304" pitchFamily="18" charset="0"/>
          </a:endParaRPr>
        </a:p>
        <a:p>
          <a:pPr marL="342900" marR="0" lvl="0" indent="-342900">
            <a:lnSpc>
              <a:spcPct val="100000"/>
            </a:lnSpc>
            <a:spcBef>
              <a:spcPts val="0"/>
            </a:spcBef>
            <a:spcAft>
              <a:spcPts val="0"/>
            </a:spcAft>
            <a:buFont typeface="Symbol" panose="05050102010706020507" pitchFamily="18" charset="2"/>
            <a:buChar char=""/>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New </a:t>
          </a:r>
          <a:r>
            <a:rPr lang="en-US" sz="1100" u="none" strike="noStrike">
              <a:solidFill>
                <a:srgbClr val="000000"/>
              </a:solidFill>
              <a:effectLst/>
              <a:latin typeface="Calibri" panose="020F0502020204030204" pitchFamily="34" charset="0"/>
              <a:ea typeface="Times New Roman" panose="02020603050405020304" pitchFamily="18" charset="0"/>
              <a:cs typeface="Calibri" panose="020F0502020204030204" pitchFamily="34" charset="0"/>
              <a:hlinkClick xmlns:r="http://schemas.openxmlformats.org/officeDocument/2006/relationships" r:id="">
                <a:extLst>
                  <a:ext uri="{A12FA001-AC4F-418D-AE19-62706E023703}">
                    <ahyp:hlinkClr xmlns:ahyp="http://schemas.microsoft.com/office/drawing/2018/hyperlinkcolor" val="tx"/>
                  </a:ext>
                </a:extLst>
              </a:hlinkClick>
            </a:rPr>
            <a:t>research</a:t>
          </a: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 from the National Council for Mental Wellbeing shows that 83% of the behavioral health workforce believes providers will not be able to meet the demand for mental health or substance use treatment and care. The industry is also expected to reach a </a:t>
          </a:r>
          <a:r>
            <a:rPr lang="en-US" sz="1100" u="none" strike="noStrike">
              <a:solidFill>
                <a:srgbClr val="000000"/>
              </a:solidFill>
              <a:effectLst/>
              <a:latin typeface="Calibri" panose="020F0502020204030204" pitchFamily="34" charset="0"/>
              <a:ea typeface="Times New Roman" panose="02020603050405020304" pitchFamily="18" charset="0"/>
              <a:cs typeface="Calibri" panose="020F0502020204030204" pitchFamily="34" charset="0"/>
              <a:hlinkClick xmlns:r="http://schemas.openxmlformats.org/officeDocument/2006/relationships" r:id="">
                <a:extLst>
                  <a:ext uri="{A12FA001-AC4F-418D-AE19-62706E023703}">
                    <ahyp:hlinkClr xmlns:ahyp="http://schemas.microsoft.com/office/drawing/2018/hyperlinkcolor" val="tx"/>
                  </a:ext>
                </a:extLst>
              </a:hlinkClick>
            </a:rPr>
            <a:t>shortage</a:t>
          </a: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 of 31,000 workers by 2025.</a:t>
          </a:r>
          <a:r>
            <a:rPr lang="en-US" sz="1100" baseline="300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1 </a:t>
          </a: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 </a:t>
          </a:r>
          <a:endParaRPr lang="en-US" sz="1100">
            <a:effectLst/>
            <a:latin typeface="Calibri" panose="020F0502020204030204" pitchFamily="34" charset="0"/>
            <a:ea typeface="Times New Roman" panose="02020603050405020304" pitchFamily="18" charset="0"/>
            <a:cs typeface="Times New Roman" panose="02020603050405020304" pitchFamily="18" charset="0"/>
          </a:endParaRPr>
        </a:p>
        <a:p>
          <a:pPr marL="342900" marR="0" lvl="0" indent="-342900">
            <a:lnSpc>
              <a:spcPct val="100000"/>
            </a:lnSpc>
            <a:spcBef>
              <a:spcPts val="0"/>
            </a:spcBef>
            <a:spcAft>
              <a:spcPts val="0"/>
            </a:spcAft>
            <a:buFont typeface="Symbol" panose="05050102010706020507" pitchFamily="18" charset="2"/>
            <a:buChar char=""/>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As of May 2023, every county in Idaho was designated as mental health professional shortage area by the Health Resources and Services Administration.</a:t>
          </a:r>
          <a:r>
            <a:rPr lang="en-US" sz="1100" baseline="300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2</a:t>
          </a:r>
          <a:endParaRPr lang="en-US" sz="1100">
            <a:effectLst/>
            <a:latin typeface="Calibri" panose="020F0502020204030204" pitchFamily="34" charset="0"/>
            <a:ea typeface="Times New Roman" panose="02020603050405020304" pitchFamily="18" charset="0"/>
            <a:cs typeface="Times New Roman" panose="02020603050405020304" pitchFamily="18" charset="0"/>
          </a:endParaRPr>
        </a:p>
        <a:p>
          <a:pPr marL="342900" marR="0" lvl="0" indent="-342900">
            <a:lnSpc>
              <a:spcPct val="100000"/>
            </a:lnSpc>
            <a:spcBef>
              <a:spcPts val="0"/>
            </a:spcBef>
            <a:spcAft>
              <a:spcPts val="0"/>
            </a:spcAft>
            <a:buFont typeface="Symbol" panose="05050102010706020507" pitchFamily="18" charset="2"/>
            <a:buChar char=""/>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Only about half of Idaho residents with mental health conditions receiving the treatment they need. </a:t>
          </a:r>
          <a:r>
            <a:rPr lang="en-US" sz="1100" baseline="300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3</a:t>
          </a:r>
          <a:endParaRPr lang="en-US" sz="1100">
            <a:effectLst/>
            <a:latin typeface="Calibri" panose="020F0502020204030204" pitchFamily="34" charset="0"/>
            <a:ea typeface="Times New Roman" panose="02020603050405020304" pitchFamily="18" charset="0"/>
            <a:cs typeface="Times New Roman" panose="02020603050405020304" pitchFamily="18" charset="0"/>
          </a:endParaRPr>
        </a:p>
        <a:p>
          <a:pPr marL="342900" marR="0" lvl="0" indent="-342900">
            <a:lnSpc>
              <a:spcPct val="100000"/>
            </a:lnSpc>
            <a:spcBef>
              <a:spcPts val="0"/>
            </a:spcBef>
            <a:spcAft>
              <a:spcPts val="1000"/>
            </a:spcAft>
            <a:buFont typeface="Symbol" panose="05050102010706020507" pitchFamily="18" charset="2"/>
            <a:buChar char=""/>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According to The National Council for Mental Wellbeing,</a:t>
          </a:r>
          <a:r>
            <a:rPr lang="en-US" sz="1100" i="1">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 “Demand for mental health and addiction treatment services has increased significantly just as the COVID-19 pandemic continues to weaken the financial viability of behavioral health organization and reduce the availability of lifesaving treatment and services.”  </a:t>
          </a:r>
          <a:endParaRPr lang="en-US" sz="1100">
            <a:effectLst/>
            <a:latin typeface="Calibri" panose="020F0502020204030204" pitchFamily="34" charset="0"/>
            <a:ea typeface="Times New Roman" panose="02020603050405020304" pitchFamily="18" charset="0"/>
            <a:cs typeface="Times New Roman" panose="02020603050405020304" pitchFamily="18" charset="0"/>
          </a:endParaRPr>
        </a:p>
        <a:p>
          <a:pPr marL="457200" marR="0" algn="ctr">
            <a:lnSpc>
              <a:spcPct val="100000"/>
            </a:lnSpc>
            <a:spcBef>
              <a:spcPts val="0"/>
            </a:spcBef>
            <a:spcAft>
              <a:spcPts val="0"/>
            </a:spcAft>
          </a:pPr>
          <a:r>
            <a:rPr lang="en-US" sz="1100" b="1" i="1">
              <a:solidFill>
                <a:srgbClr val="000000"/>
              </a:solidFill>
              <a:effectLst/>
              <a:highlight>
                <a:srgbClr val="ACB9CA"/>
              </a:highlight>
              <a:latin typeface="Calibri" panose="020F0502020204030204" pitchFamily="34" charset="0"/>
              <a:ea typeface="Times New Roman" panose="02020603050405020304" pitchFamily="18" charset="0"/>
              <a:cs typeface="Calibri" panose="020F0502020204030204" pitchFamily="34" charset="0"/>
            </a:rPr>
            <a:t>Without an adequate behavioral health workforce in Idaho, we will not have the resources to provide the services needed to combat addiction in this state.</a:t>
          </a:r>
          <a:endParaRPr lang="en-US" sz="1100">
            <a:effectLst/>
            <a:highlight>
              <a:srgbClr val="ACB9CA"/>
            </a:highlight>
            <a:latin typeface="Calibri" panose="020F0502020204030204" pitchFamily="34" charset="0"/>
            <a:ea typeface="Times New Roman" panose="02020603050405020304" pitchFamily="18" charset="0"/>
            <a:cs typeface="Times New Roman" panose="02020603050405020304" pitchFamily="18" charset="0"/>
          </a:endParaRPr>
        </a:p>
        <a:p>
          <a:pPr marL="0" marR="0">
            <a:lnSpc>
              <a:spcPct val="100000"/>
            </a:lnSpc>
            <a:spcBef>
              <a:spcPts val="0"/>
            </a:spcBef>
            <a:spcAft>
              <a:spcPts val="0"/>
            </a:spcAft>
          </a:pPr>
          <a:r>
            <a:rPr lang="en-US" sz="1200">
              <a:effectLst/>
              <a:latin typeface="Calibri" panose="020F0502020204030204" pitchFamily="34" charset="0"/>
              <a:ea typeface="Calibri" panose="020F0502020204030204" pitchFamily="34" charset="0"/>
              <a:cs typeface="Times New Roman" panose="02020603050405020304" pitchFamily="18" charset="0"/>
            </a:rPr>
            <a:t> </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0" marR="0">
            <a:lnSpc>
              <a:spcPct val="100000"/>
            </a:lnSpc>
            <a:spcBef>
              <a:spcPts val="0"/>
            </a:spcBef>
            <a:spcAft>
              <a:spcPts val="0"/>
            </a:spcAft>
          </a:pPr>
          <a:r>
            <a:rPr lang="en-US" sz="1200" b="1">
              <a:solidFill>
                <a:srgbClr val="000000"/>
              </a:solidFill>
              <a:effectLst/>
              <a:latin typeface="Calibri" panose="020F0502020204030204" pitchFamily="34" charset="0"/>
              <a:ea typeface="Times New Roman" panose="02020603050405020304" pitchFamily="18" charset="0"/>
              <a:cs typeface="Times New Roman" panose="02020603050405020304" pitchFamily="18" charset="0"/>
            </a:rPr>
            <a:t>Request:</a:t>
          </a:r>
          <a:r>
            <a:rPr lang="en-US" sz="1200" i="1">
              <a:solidFill>
                <a:srgbClr val="000000"/>
              </a:solidFill>
              <a:effectLst/>
              <a:latin typeface="Calibri" panose="020F0502020204030204" pitchFamily="34" charset="0"/>
              <a:ea typeface="Times New Roman" panose="02020603050405020304" pitchFamily="18" charset="0"/>
              <a:cs typeface="Times New Roman" panose="02020603050405020304" pitchFamily="18" charset="0"/>
            </a:rPr>
            <a:t> </a:t>
          </a:r>
          <a:r>
            <a:rPr lang="en-US" sz="1100">
              <a:solidFill>
                <a:srgbClr val="000000"/>
              </a:solidFill>
              <a:effectLst/>
              <a:latin typeface="Calibri" panose="020F0502020204030204" pitchFamily="34" charset="0"/>
              <a:ea typeface="Times New Roman" panose="02020603050405020304" pitchFamily="18" charset="0"/>
              <a:cs typeface="Times New Roman" panose="02020603050405020304" pitchFamily="18" charset="0"/>
            </a:rPr>
            <a:t>The Idaho Department of Health and Welfare, Division of Behavioral Health is requesting: </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514350" marR="857250">
            <a:lnSpc>
              <a:spcPct val="100000"/>
            </a:lnSpc>
            <a:spcBef>
              <a:spcPts val="0"/>
            </a:spcBef>
            <a:spcAft>
              <a:spcPts val="0"/>
            </a:spcAft>
          </a:pPr>
          <a:r>
            <a:rPr lang="en-US" sz="1100" b="1" i="1">
              <a:solidFill>
                <a:srgbClr val="000000"/>
              </a:solidFill>
              <a:effectLst/>
              <a:latin typeface="Calibri" panose="020F0502020204030204" pitchFamily="34" charset="0"/>
              <a:ea typeface="Times New Roman" panose="02020603050405020304" pitchFamily="18" charset="0"/>
              <a:cs typeface="Times New Roman" panose="02020603050405020304" pitchFamily="18" charset="0"/>
            </a:rPr>
            <a:t> </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457200" marR="742950" algn="ctr">
            <a:lnSpc>
              <a:spcPct val="100000"/>
            </a:lnSpc>
            <a:spcBef>
              <a:spcPts val="0"/>
            </a:spcBef>
            <a:spcAft>
              <a:spcPts val="0"/>
            </a:spcAft>
          </a:pPr>
          <a:r>
            <a:rPr lang="en-US" sz="1200" b="1" i="1">
              <a:solidFill>
                <a:srgbClr val="000000"/>
              </a:solidFill>
              <a:effectLst/>
              <a:latin typeface="Calibri" panose="020F0502020204030204" pitchFamily="34" charset="0"/>
              <a:ea typeface="Times New Roman" panose="02020603050405020304" pitchFamily="18" charset="0"/>
              <a:cs typeface="Times New Roman" panose="02020603050405020304" pitchFamily="18" charset="0"/>
            </a:rPr>
            <a:t>$300,000 to continue providing scholarships/stipends for students taking college-level (undergraduate and graduate) Addiction Studies courses at an Idaho college or university.</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0" marR="0">
            <a:lnSpc>
              <a:spcPct val="100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Times New Roman" panose="02020603050405020304" pitchFamily="18" charset="0"/>
            </a:rPr>
            <a:t> </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0" marR="0">
            <a:lnSpc>
              <a:spcPct val="100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Times New Roman" panose="02020603050405020304" pitchFamily="18" charset="0"/>
            </a:rPr>
            <a:t>DBH will receive $300,000 in Opioid Settlement Funds on July 1, 2024 for SFY 25.  The goal of that funding is to support up to 37 full-time Addiction Studies students (or the equivalent) for one year, enough time to complete their addiction studies certificate and start working towards gaining a certification through IBADCC (Idaho Board of Alcohol and Drug Counseling Certification).  This new request for additional funding in SFY 26 will allow us to continue offering scholarships/stipends for an additional year, boosting Idaho’s depleted behavioral health workforce even more. </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0" marR="0">
            <a:lnSpc>
              <a:spcPct val="100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Times New Roman" panose="02020603050405020304" pitchFamily="18" charset="0"/>
            </a:rPr>
            <a:t> </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0" marR="190500" algn="just">
            <a:lnSpc>
              <a:spcPct val="101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Times New Roman" panose="02020603050405020304" pitchFamily="18" charset="0"/>
            </a:rPr>
            <a:t>This request aligns with the Idaho Behavioral Health Council’s (IBHC) Strategic Plan and is allowable under Appendix A of the Opioid Settlement (item A.11 - </a:t>
          </a:r>
          <a:r>
            <a:rPr lang="en-US" sz="1100" i="1">
              <a:solidFill>
                <a:srgbClr val="000000"/>
              </a:solidFill>
              <a:effectLst/>
              <a:latin typeface="Calibri" panose="020F0502020204030204" pitchFamily="34" charset="0"/>
              <a:ea typeface="Times New Roman" panose="02020603050405020304" pitchFamily="18" charset="0"/>
              <a:cs typeface="Times New Roman" panose="02020603050405020304" pitchFamily="18" charset="0"/>
            </a:rPr>
            <a:t>Scholarships &amp; supports for behavioral health practitioners or workers involved in addressing OUD and any co-occurring SUD or mental health conditions, including but not limited to training, scholarships, fellowships, loan repayment programs, or other incentives for providers to work in rural or underserved areas). </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0" marR="190500" algn="just">
            <a:lnSpc>
              <a:spcPct val="101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Times New Roman" panose="02020603050405020304" pitchFamily="18" charset="0"/>
            </a:rPr>
            <a:t> </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224155" marR="190500" indent="-223520" algn="just">
            <a:lnSpc>
              <a:spcPct val="101000"/>
            </a:lnSpc>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Submitted respectfully,</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224155" marR="190500" indent="-223520" algn="just">
            <a:lnSpc>
              <a:spcPct val="101000"/>
            </a:lnSpc>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224155" marR="190500" indent="-223520" algn="just">
            <a:lnSpc>
              <a:spcPct val="101000"/>
            </a:lnSpc>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Rosie Andueza</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224155" marR="190500" indent="-223520" algn="just">
            <a:lnSpc>
              <a:spcPct val="101000"/>
            </a:lnSpc>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DBH SUD Program Manager, Single State Authority</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0" marR="0">
            <a:spcBef>
              <a:spcPts val="0"/>
            </a:spcBef>
            <a:spcAft>
              <a:spcPts val="0"/>
            </a:spcAft>
          </a:pPr>
          <a:endParaRPr lang="en-US" sz="1100">
            <a:effectLst/>
            <a:latin typeface="Aptos" panose="020B0004020202020204" pitchFamily="34" charset="0"/>
            <a:ea typeface="Aptos" panose="020B0004020202020204" pitchFamily="34" charset="0"/>
            <a:cs typeface="Aptos" panose="020B0004020202020204" pitchFamily="34" charset="0"/>
          </a:endParaRPr>
        </a:p>
        <a:p>
          <a:pPr marL="0" marR="0">
            <a:spcBef>
              <a:spcPts val="0"/>
            </a:spcBef>
            <a:spcAft>
              <a:spcPts val="0"/>
            </a:spcAft>
          </a:pPr>
          <a:r>
            <a:rPr lang="en-US" sz="1100" baseline="30000">
              <a:effectLst/>
              <a:latin typeface="Calibri" panose="020F0502020204030204" pitchFamily="34" charset="0"/>
              <a:ea typeface="Calibri" panose="020F0502020204030204" pitchFamily="34" charset="0"/>
              <a:cs typeface="Times New Roman" panose="02020603050405020304" pitchFamily="18" charset="0"/>
            </a:rPr>
            <a:t>1 </a:t>
          </a:r>
          <a:r>
            <a:rPr lang="en-US" sz="1100" u="sng" baseline="30000">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https://www.nga.org/news/commentary/governors-lead-the-way-on-behavioral-health-workforce-needs/</a:t>
          </a:r>
          <a:endParaRPr lang="en-US" sz="1600">
            <a:effectLst/>
            <a:latin typeface="Arial" panose="020B0604020202020204"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baseline="30000">
              <a:effectLst/>
              <a:latin typeface="Calibri" panose="020F0502020204030204" pitchFamily="34" charset="0"/>
              <a:ea typeface="Calibri" panose="020F0502020204030204" pitchFamily="34" charset="0"/>
              <a:cs typeface="Times New Roman" panose="02020603050405020304" pitchFamily="18" charset="0"/>
            </a:rPr>
            <a:t>2</a:t>
          </a:r>
          <a:r>
            <a:rPr lang="en-US" sz="1100">
              <a:effectLst/>
              <a:latin typeface="Arial" panose="020B0604020202020204" pitchFamily="34" charset="0"/>
              <a:ea typeface="Times New Roman" panose="02020603050405020304" pitchFamily="18" charset="0"/>
              <a:cs typeface="Times New Roman" panose="02020603050405020304" pitchFamily="18" charset="0"/>
            </a:rPr>
            <a:t> </a:t>
          </a:r>
          <a:r>
            <a:rPr lang="en-US" sz="1100" u="sng" baseline="30000">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https://www.ruralhealthinfo.org/charts/7?state=ID</a:t>
          </a:r>
          <a:endParaRPr lang="en-US" sz="1600">
            <a:effectLst/>
            <a:latin typeface="Arial" panose="020B0604020202020204"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baseline="30000">
              <a:effectLst/>
              <a:latin typeface="Calibri" panose="020F0502020204030204" pitchFamily="34" charset="0"/>
              <a:ea typeface="Calibri" panose="020F0502020204030204" pitchFamily="34" charset="0"/>
              <a:cs typeface="Times New Roman" panose="02020603050405020304" pitchFamily="18" charset="0"/>
            </a:rPr>
            <a:t>3 </a:t>
          </a:r>
          <a:r>
            <a:rPr lang="en-US" sz="1100" u="sng" baseline="30000">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https://idahoatwork.com/2022/08/29/addressing-mental-health-of-idaho-and-u-s-workforce/</a:t>
          </a:r>
          <a:endParaRPr lang="en-US" sz="1600">
            <a:effectLst/>
            <a:latin typeface="Arial" panose="020B0604020202020204" pitchFamily="34" charset="0"/>
            <a:ea typeface="Times New Roman" panose="02020603050405020304" pitchFamily="18" charset="0"/>
            <a:cs typeface="Times New Roman" panose="02020603050405020304" pitchFamily="18" charset="0"/>
          </a:endParaRPr>
        </a:p>
        <a:p>
          <a:endParaRPr lang="en-US">
            <a:effectLst/>
          </a:endParaRPr>
        </a:p>
      </xdr:txBody>
    </xdr:sp>
    <xdr:clientData/>
  </xdr:twoCellAnchor>
  <xdr:twoCellAnchor editAs="oneCell">
    <xdr:from>
      <xdr:col>5</xdr:col>
      <xdr:colOff>504825</xdr:colOff>
      <xdr:row>21</xdr:row>
      <xdr:rowOff>114300</xdr:rowOff>
    </xdr:from>
    <xdr:to>
      <xdr:col>9</xdr:col>
      <xdr:colOff>513715</xdr:colOff>
      <xdr:row>23</xdr:row>
      <xdr:rowOff>134620</xdr:rowOff>
    </xdr:to>
    <xdr:pic>
      <xdr:nvPicPr>
        <xdr:cNvPr id="6" name="Picture 5" descr="IDHW_col_large">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52825" y="36671250"/>
          <a:ext cx="2454910" cy="374650"/>
        </a:xfrm>
        <a:prstGeom prst="rect">
          <a:avLst/>
        </a:prstGeom>
        <a:noFill/>
        <a:ln>
          <a:noFill/>
        </a:ln>
      </xdr:spPr>
    </xdr:pic>
    <xdr:clientData/>
  </xdr:twoCellAnchor>
  <xdr:twoCellAnchor>
    <xdr:from>
      <xdr:col>0</xdr:col>
      <xdr:colOff>0</xdr:colOff>
      <xdr:row>63</xdr:row>
      <xdr:rowOff>0</xdr:rowOff>
    </xdr:from>
    <xdr:to>
      <xdr:col>16</xdr:col>
      <xdr:colOff>15240</xdr:colOff>
      <xdr:row>102</xdr:row>
      <xdr:rowOff>123825</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0" y="44157900"/>
          <a:ext cx="9768840" cy="718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#23</a:t>
          </a:r>
        </a:p>
        <a:p>
          <a:pPr marL="0" marR="0" algn="ctr">
            <a:spcBef>
              <a:spcPts val="0"/>
            </a:spcBef>
            <a:spcAft>
              <a:spcPts val="0"/>
            </a:spcAft>
          </a:pPr>
          <a:r>
            <a:rPr lang="en-US" sz="1100">
              <a:solidFill>
                <a:srgbClr val="000000"/>
              </a:solidFill>
              <a:effectLst/>
              <a:latin typeface="Times New Roman" panose="02020603050405020304" pitchFamily="18" charset="0"/>
              <a:ea typeface="Aptos" panose="020B0004020202020204" pitchFamily="34" charset="0"/>
              <a:cs typeface="Aptos" panose="020B0004020202020204" pitchFamily="34" charset="0"/>
            </a:rPr>
            <a:t> </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750">
              <a:effectLst/>
              <a:latin typeface="Arial Narrow" panose="020B0606020202030204" pitchFamily="34" charset="0"/>
              <a:ea typeface="Times New Roman" panose="02020603050405020304" pitchFamily="18" charset="0"/>
              <a:cs typeface="Times New Roman" panose="02020603050405020304" pitchFamily="18" charset="0"/>
            </a:rPr>
            <a:t> </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0" marR="0" algn="ctr">
            <a:lnSpc>
              <a:spcPct val="107000"/>
            </a:lnSpc>
            <a:spcBef>
              <a:spcPts val="0"/>
            </a:spcBef>
            <a:spcAft>
              <a:spcPts val="0"/>
            </a:spcAft>
          </a:pPr>
          <a:r>
            <a:rPr lang="en-US" sz="1400" b="1">
              <a:effectLst/>
              <a:latin typeface="Calibri" panose="020F0502020204030204" pitchFamily="34" charset="0"/>
              <a:ea typeface="Calibri" panose="020F0502020204030204" pitchFamily="34" charset="0"/>
              <a:cs typeface="Calibri" panose="020F0502020204030204" pitchFamily="34" charset="0"/>
            </a:rPr>
            <a:t>Idaho’s Opioid Settlement Funds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r>
            <a:rPr lang="en-US" sz="1400" b="1">
              <a:effectLst/>
              <a:latin typeface="Calibri" panose="020F0502020204030204" pitchFamily="34" charset="0"/>
              <a:ea typeface="Calibri" panose="020F0502020204030204" pitchFamily="34" charset="0"/>
              <a:cs typeface="Calibri" panose="020F0502020204030204" pitchFamily="34" charset="0"/>
            </a:rPr>
            <a:t>Request to Expand Available Recovery Housing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r>
            <a:rPr lang="en-US" sz="1100" i="1">
              <a:effectLst/>
              <a:latin typeface="Calibri" panose="020F0502020204030204" pitchFamily="34" charset="0"/>
              <a:ea typeface="Calibri" panose="020F0502020204030204" pitchFamily="34" charset="0"/>
              <a:cs typeface="Calibri" panose="020F0502020204030204" pitchFamily="34" charset="0"/>
            </a:rPr>
            <a:t>Submitted May 14, 2024</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gn="just">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The state of Idaho is presently facing a shortage of viable housing options for Idahoans struggling with a Substance Use Disorder.  Oxford House is a recovery housing model that has stood the test of time after being established in 1975. The model enables individuals in recovery from Substance Use Disorder to access safe and sober housing with an emphasis on built-in accountability through its unique, peer-run model.</a:t>
          </a:r>
        </a:p>
        <a:p>
          <a:pPr marL="0" marR="0" algn="just">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What makes the model for Oxford House different than other sober housing options is the self-run, self-supporting foundation that promotes accountability in recovery at each individual house.  Residents are people in recovery from substance use disorder or have co-occurring issues. They govern themselves by electing House Officers, holding regular house meetings and following disciplined parliamentary procedures.</a:t>
          </a:r>
          <a:r>
            <a:rPr lang="en-US" sz="1100" u="sng">
              <a:effectLst/>
              <a:latin typeface="Calibri" panose="020F0502020204030204" pitchFamily="34" charset="0"/>
              <a:ea typeface="Calibri" panose="020F0502020204030204" pitchFamily="34" charset="0"/>
              <a:cs typeface="Times New Roman" panose="02020603050405020304" pitchFamily="18" charset="0"/>
            </a:rPr>
            <a:t> Each resident is expected to work and pay their own rent and equal share of household expenses</a:t>
          </a:r>
          <a:r>
            <a:rPr lang="en-US" sz="1100">
              <a:effectLst/>
              <a:latin typeface="Calibri" panose="020F0502020204030204" pitchFamily="34" charset="0"/>
              <a:ea typeface="Calibri" panose="020F0502020204030204" pitchFamily="34" charset="0"/>
              <a:cs typeface="Times New Roman" panose="02020603050405020304" pitchFamily="18" charset="0"/>
            </a:rPr>
            <a:t>. There are no limits on the length of stay which enables residents to stay and access the support for as long as they may need. In fact, the National Institute on Alcohol Abuse and Alcoholism (NIAAA) and the National Institute on Drug Abuse (NIDA) have supported independent research that has substantiated Oxford House’s effectiveness with findings that 70% to 87% of Oxford House residents were staying clean and sober without relapse.  Furthermore, Oxford House is recognized by SAMHSA’s former National Registry of Evidence-Based Programs and Practices (NREPP).</a:t>
          </a:r>
        </a:p>
        <a:p>
          <a:pPr marL="0" marR="0" algn="just">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Oxford House has developed an efficient system of replicating their success by relying on individual house charters, organization among the houses for mutual support to assure quality control, and utilization of trained outreach workers to teach the standardized system of operations.  </a:t>
          </a:r>
        </a:p>
        <a:p>
          <a:pPr marL="0" marR="0" algn="just">
            <a:lnSpc>
              <a:spcPct val="100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The Division of Behavioral Health entered into a contract with Oxford House in 2022, establishing the first Oxford House Chapter in Idaho. Since then, they have opened 11 recovery homes with over 80 beds throughout the state and are on schedule to open 9 more by 2025. That is the good news. The not-so-good news is that this contract is supported by ARPA funds, which will expire in September 2025. Without a new funding source, the Oxford House model will not be able to expand in Idaho beyond 2025. </a:t>
          </a:r>
        </a:p>
        <a:p>
          <a:pPr marL="0" marR="0" algn="just">
            <a:lnSpc>
              <a:spcPct val="100000"/>
            </a:lnSpc>
            <a:spcBef>
              <a:spcPts val="0"/>
            </a:spcBef>
            <a:spcAft>
              <a:spcPts val="800"/>
            </a:spcAft>
          </a:pPr>
          <a:r>
            <a:rPr lang="en-US" sz="1100" b="1">
              <a:solidFill>
                <a:srgbClr val="000000"/>
              </a:solidFill>
              <a:effectLst/>
              <a:latin typeface="Calibri" panose="020F0502020204030204" pitchFamily="34" charset="0"/>
              <a:ea typeface="Calibri" panose="020F0502020204030204" pitchFamily="34" charset="0"/>
              <a:cs typeface="Calibri" panose="020F0502020204030204" pitchFamily="34" charset="0"/>
            </a:rPr>
            <a:t>Request:</a:t>
          </a:r>
          <a:r>
            <a:rPr lang="en-US" sz="1100" i="1">
              <a:solidFill>
                <a:srgbClr val="000000"/>
              </a:solidFill>
              <a:effectLst/>
              <a:latin typeface="Calibri" panose="020F0502020204030204" pitchFamily="34" charset="0"/>
              <a:ea typeface="Calibri" panose="020F0502020204030204" pitchFamily="34" charset="0"/>
              <a:cs typeface="Calibri" panose="020F0502020204030204" pitchFamily="34" charset="0"/>
            </a:rPr>
            <a:t> </a:t>
          </a:r>
          <a:r>
            <a:rPr lang="en-US" sz="1100">
              <a:solidFill>
                <a:srgbClr val="000000"/>
              </a:solidFill>
              <a:effectLst/>
              <a:latin typeface="Calibri" panose="020F0502020204030204" pitchFamily="34" charset="0"/>
              <a:ea typeface="Calibri" panose="020F0502020204030204" pitchFamily="34" charset="0"/>
              <a:cs typeface="Calibri" panose="020F0502020204030204" pitchFamily="34" charset="0"/>
            </a:rPr>
            <a:t>The Idaho Department of Health and Welfare, Division of Behavioral Health is requesting: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 </a:t>
          </a:r>
        </a:p>
        <a:p>
          <a:pPr marL="0" marR="0" algn="just">
            <a:lnSpc>
              <a:spcPct val="100000"/>
            </a:lnSpc>
            <a:spcBef>
              <a:spcPts val="0"/>
            </a:spcBef>
            <a:spcAft>
              <a:spcPts val="800"/>
            </a:spcAft>
          </a:pPr>
          <a:r>
            <a:rPr lang="en-US" sz="1100">
              <a:solidFill>
                <a:srgbClr val="000000"/>
              </a:solidFill>
              <a:effectLst/>
              <a:latin typeface="Calibri" panose="020F0502020204030204" pitchFamily="34" charset="0"/>
              <a:ea typeface="Calibri" panose="020F0502020204030204" pitchFamily="34" charset="0"/>
              <a:cs typeface="Calibri" panose="020F0502020204030204" pitchFamily="34"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gn="just">
            <a:lnSpc>
              <a:spcPct val="100000"/>
            </a:lnSpc>
            <a:spcBef>
              <a:spcPts val="0"/>
            </a:spcBef>
            <a:spcAft>
              <a:spcPts val="800"/>
            </a:spcAft>
          </a:pPr>
          <a:r>
            <a:rPr lang="en-US" sz="1100">
              <a:solidFill>
                <a:srgbClr val="000000"/>
              </a:solidFill>
              <a:effectLst/>
              <a:latin typeface="Calibri" panose="020F0502020204030204" pitchFamily="34" charset="0"/>
              <a:ea typeface="Calibri" panose="020F0502020204030204" pitchFamily="34" charset="0"/>
              <a:cs typeface="Calibri" panose="020F0502020204030204" pitchFamily="34" charset="0"/>
            </a:rPr>
            <a:t> Providing recovery housing is an Approved Opioid Abatement Strategy per Exhibit A of the settlement and is referenced several times in Section B: Support People in Treatment and Recovery.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gn="just">
            <a:lnSpc>
              <a:spcPct val="100000"/>
            </a:lnSpc>
            <a:spcBef>
              <a:spcPts val="0"/>
            </a:spcBef>
            <a:spcAft>
              <a:spcPts val="800"/>
            </a:spcAft>
          </a:pPr>
          <a:r>
            <a:rPr lang="en-US" sz="1100">
              <a:solidFill>
                <a:srgbClr val="000000"/>
              </a:solidFill>
              <a:effectLst/>
              <a:latin typeface="Calibri" panose="020F0502020204030204" pitchFamily="34" charset="0"/>
              <a:ea typeface="Calibri" panose="020F0502020204030204" pitchFamily="34" charset="0"/>
              <a:cs typeface="Calibri" panose="020F0502020204030204" pitchFamily="34"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gn="just">
            <a:lnSpc>
              <a:spcPct val="101000"/>
            </a:lnSpc>
            <a:spcBef>
              <a:spcPts val="0"/>
            </a:spcBef>
            <a:spcAft>
              <a:spcPts val="800"/>
            </a:spcAft>
          </a:pPr>
          <a:r>
            <a:rPr lang="en-US" sz="1100">
              <a:effectLst/>
              <a:latin typeface="Calibri" panose="020F0502020204030204" pitchFamily="34" charset="0"/>
              <a:ea typeface="Calibri" panose="020F0502020204030204" pitchFamily="34" charset="0"/>
              <a:cs typeface="Calibri" panose="020F0502020204030204" pitchFamily="34" charset="0"/>
            </a:rPr>
            <a:t>Submitted respectfully,</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gn="just">
            <a:lnSpc>
              <a:spcPct val="101000"/>
            </a:lnSpc>
            <a:spcBef>
              <a:spcPts val="0"/>
            </a:spcBef>
            <a:spcAft>
              <a:spcPts val="0"/>
            </a:spcAft>
          </a:pPr>
          <a:r>
            <a:rPr lang="en-US" sz="1100">
              <a:effectLst/>
              <a:latin typeface="Calibri" panose="020F0502020204030204" pitchFamily="34" charset="0"/>
              <a:ea typeface="Calibri" panose="020F0502020204030204" pitchFamily="34" charset="0"/>
              <a:cs typeface="Calibri" panose="020F0502020204030204" pitchFamily="34" charset="0"/>
            </a:rPr>
            <a:t>Rosie Andueza</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gn="just">
            <a:lnSpc>
              <a:spcPct val="101000"/>
            </a:lnSpc>
            <a:spcBef>
              <a:spcPts val="0"/>
            </a:spcBef>
            <a:spcAft>
              <a:spcPts val="0"/>
            </a:spcAft>
          </a:pPr>
          <a:r>
            <a:rPr lang="en-US" sz="1100">
              <a:effectLst/>
              <a:latin typeface="Calibri" panose="020F0502020204030204" pitchFamily="34" charset="0"/>
              <a:ea typeface="Calibri" panose="020F0502020204030204" pitchFamily="34" charset="0"/>
              <a:cs typeface="Calibri" panose="020F0502020204030204" pitchFamily="34" charset="0"/>
            </a:rPr>
            <a:t>DBH SUD Program Manager, Single State Authority</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endParaRPr lang="en-US">
            <a:effectLst/>
          </a:endParaRPr>
        </a:p>
      </xdr:txBody>
    </xdr:sp>
    <xdr:clientData/>
  </xdr:twoCellAnchor>
  <xdr:twoCellAnchor editAs="oneCell">
    <xdr:from>
      <xdr:col>5</xdr:col>
      <xdr:colOff>476250</xdr:colOff>
      <xdr:row>63</xdr:row>
      <xdr:rowOff>125730</xdr:rowOff>
    </xdr:from>
    <xdr:to>
      <xdr:col>9</xdr:col>
      <xdr:colOff>496570</xdr:colOff>
      <xdr:row>65</xdr:row>
      <xdr:rowOff>132715</xdr:rowOff>
    </xdr:to>
    <xdr:pic>
      <xdr:nvPicPr>
        <xdr:cNvPr id="8" name="Picture 7" descr="IDHW_col_large">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24250" y="44283630"/>
          <a:ext cx="2458720" cy="368935"/>
        </a:xfrm>
        <a:prstGeom prst="rect">
          <a:avLst/>
        </a:prstGeom>
        <a:noFill/>
        <a:ln>
          <a:noFill/>
        </a:ln>
      </xdr:spPr>
    </xdr:pic>
    <xdr:clientData/>
  </xdr:twoCellAnchor>
  <xdr:twoCellAnchor>
    <xdr:from>
      <xdr:col>3</xdr:col>
      <xdr:colOff>405765</xdr:colOff>
      <xdr:row>90</xdr:row>
      <xdr:rowOff>121920</xdr:rowOff>
    </xdr:from>
    <xdr:to>
      <xdr:col>11</xdr:col>
      <xdr:colOff>331470</xdr:colOff>
      <xdr:row>93</xdr:row>
      <xdr:rowOff>38100</xdr:rowOff>
    </xdr:to>
    <xdr:sp macro="" textlink="">
      <xdr:nvSpPr>
        <xdr:cNvPr id="9" name="Text Box 2">
          <a:extLst>
            <a:ext uri="{FF2B5EF4-FFF2-40B4-BE49-F238E27FC236}">
              <a16:creationId xmlns:a16="http://schemas.microsoft.com/office/drawing/2014/main" id="{00000000-0008-0000-0600-000009000000}"/>
            </a:ext>
          </a:extLst>
        </xdr:cNvPr>
        <xdr:cNvSpPr txBox="1">
          <a:spLocks noChangeArrowheads="1"/>
        </xdr:cNvSpPr>
      </xdr:nvSpPr>
      <xdr:spPr bwMode="auto">
        <a:xfrm>
          <a:off x="2234565" y="49166145"/>
          <a:ext cx="4802505" cy="459105"/>
        </a:xfrm>
        <a:prstGeom prst="rect">
          <a:avLst/>
        </a:prstGeom>
        <a:solidFill>
          <a:srgbClr val="FFFFFF"/>
        </a:solidFill>
        <a:ln w="38100">
          <a:solidFill>
            <a:schemeClr val="accent1"/>
          </a:solidFill>
          <a:miter lim="800000"/>
          <a:headEnd/>
          <a:tailEnd/>
        </a:ln>
      </xdr:spPr>
      <xdr:txBody>
        <a:bodyPr rot="0" vert="horz" wrap="square" lIns="91440" tIns="45720" rIns="91440" bIns="45720" anchor="t" anchorCtr="0">
          <a:noAutofit/>
        </a:bodyPr>
        <a:lstStyle/>
        <a:p>
          <a:pPr marL="0" marR="0" algn="ctr">
            <a:lnSpc>
              <a:spcPct val="100000"/>
            </a:lnSpc>
            <a:spcBef>
              <a:spcPts val="0"/>
            </a:spcBef>
            <a:spcAft>
              <a:spcPts val="0"/>
            </a:spcAft>
          </a:pPr>
          <a:r>
            <a:rPr lang="en-US" sz="1100" b="1" i="1">
              <a:solidFill>
                <a:srgbClr val="000000"/>
              </a:solidFill>
              <a:effectLst/>
              <a:latin typeface="Calibri" panose="020F0502020204030204" pitchFamily="34" charset="0"/>
              <a:ea typeface="Calibri" panose="020F0502020204030204" pitchFamily="34" charset="0"/>
              <a:cs typeface="Calibri" panose="020F0502020204030204" pitchFamily="34" charset="0"/>
            </a:rPr>
            <a:t>$300,000 to extend the Oxford House contract for an additional year,</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0000"/>
            </a:lnSpc>
            <a:spcBef>
              <a:spcPts val="0"/>
            </a:spcBef>
            <a:spcAft>
              <a:spcPts val="800"/>
            </a:spcAft>
          </a:pPr>
          <a:r>
            <a:rPr lang="en-US" sz="1100" b="1" i="1">
              <a:solidFill>
                <a:srgbClr val="000000"/>
              </a:solidFill>
              <a:effectLst/>
              <a:latin typeface="Calibri" panose="020F0502020204030204" pitchFamily="34" charset="0"/>
              <a:ea typeface="Calibri" panose="020F0502020204030204" pitchFamily="34" charset="0"/>
              <a:cs typeface="Calibri" panose="020F0502020204030204" pitchFamily="34" charset="0"/>
            </a:rPr>
            <a:t>adding a minimum of </a:t>
          </a:r>
          <a:r>
            <a:rPr lang="en-US" sz="1100" b="1" i="1" u="sng">
              <a:solidFill>
                <a:srgbClr val="000000"/>
              </a:solidFill>
              <a:effectLst/>
              <a:latin typeface="Calibri" panose="020F0502020204030204" pitchFamily="34" charset="0"/>
              <a:ea typeface="Calibri" panose="020F0502020204030204" pitchFamily="34" charset="0"/>
              <a:cs typeface="Calibri" panose="020F0502020204030204" pitchFamily="34" charset="0"/>
            </a:rPr>
            <a:t>6</a:t>
          </a:r>
          <a:r>
            <a:rPr lang="en-US" sz="1100" b="1" i="1">
              <a:solidFill>
                <a:srgbClr val="000000"/>
              </a:solidFill>
              <a:effectLst/>
              <a:latin typeface="Calibri" panose="020F0502020204030204" pitchFamily="34" charset="0"/>
              <a:ea typeface="Calibri" panose="020F0502020204030204" pitchFamily="34" charset="0"/>
              <a:cs typeface="Calibri" panose="020F0502020204030204" pitchFamily="34" charset="0"/>
            </a:rPr>
            <a:t> new recovery homes to Idaho’s network in SFY 26.</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 </a:t>
          </a:r>
        </a:p>
      </xdr:txBody>
    </xdr:sp>
    <xdr:clientData/>
  </xdr:twoCellAnchor>
  <xdr:twoCellAnchor>
    <xdr:from>
      <xdr:col>0</xdr:col>
      <xdr:colOff>0</xdr:colOff>
      <xdr:row>103</xdr:row>
      <xdr:rowOff>140970</xdr:rowOff>
    </xdr:from>
    <xdr:to>
      <xdr:col>16</xdr:col>
      <xdr:colOff>0</xdr:colOff>
      <xdr:row>176</xdr:row>
      <xdr:rowOff>38100</xdr:rowOff>
    </xdr:to>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0" y="18781395"/>
          <a:ext cx="9753600" cy="131083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#24</a:t>
          </a:r>
          <a:b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br>
          <a:endPar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Dear Members of the Idaho Behavioral Workforce Council,</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I hope this email finds you well. Please see our attached letter advocating for the allocation of the Idaho Opioid Settlement Fund to support the expansion of Certified Community Behavioral Health Centers (CCBHCs) across our state.</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As outlined in the letter, Idaho has made significant progress in advancing the CCBHC model through collaborative efforts between federally qualified health centers (FQHCs), the Idaho Department of Health and Welfare (IDHW), and the Federal Substance Abuse and Mental Health Services Administration (SAMHSA). This unique partnership is positioning Idaho to become a national leader in addressing Substance Use Disorder (SUD) and Behavioral Health Disorders.</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Thank you for your consideration. Together, we can strengthen access to high-quality mental health and substance use services, positioning Idaho as a national leader in behavioral health &amp; SUD treatment.</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I am happy to answer any questions or provide more resources as needed.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Thank you,</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 </a:t>
          </a:r>
        </a:p>
        <a:p>
          <a:pPr marL="0" marR="0">
            <a:spcBef>
              <a:spcPts val="0"/>
            </a:spcBef>
            <a:spcAft>
              <a:spcPts val="0"/>
            </a:spcAft>
          </a:pPr>
          <a:r>
            <a:rPr lang="en-US" sz="1100" b="1">
              <a:solidFill>
                <a:srgbClr val="000000"/>
              </a:solidFill>
              <a:effectLst/>
              <a:latin typeface="Aptos" panose="020B0004020202020204" pitchFamily="34" charset="0"/>
              <a:ea typeface="Aptos" panose="020B0004020202020204" pitchFamily="34" charset="0"/>
              <a:cs typeface="Aptos" panose="020B0004020202020204" pitchFamily="34" charset="0"/>
            </a:rPr>
            <a:t>Kyle Rooks | Government Affairs Director  </a:t>
          </a:r>
          <a:endParaRPr lang="en-US" sz="1100">
            <a:effectLst/>
            <a:latin typeface="Aptos" panose="020B0004020202020204" pitchFamily="34" charset="0"/>
            <a:ea typeface="Aptos" panose="020B0004020202020204" pitchFamily="34" charset="0"/>
            <a:cs typeface="Aptos" panose="020B0004020202020204" pitchFamily="34" charset="0"/>
          </a:endParaRPr>
        </a:p>
        <a:p>
          <a:pPr marL="0" marR="0">
            <a:spcBef>
              <a:spcPts val="0"/>
            </a:spcBef>
            <a:spcAft>
              <a:spcPts val="0"/>
            </a:spcAft>
          </a:pPr>
          <a:r>
            <a:rPr lang="en-US" sz="1100">
              <a:solidFill>
                <a:srgbClr val="000000"/>
              </a:solidFill>
              <a:effectLst/>
              <a:latin typeface="Aptos" panose="020B0004020202020204" pitchFamily="34" charset="0"/>
              <a:ea typeface="Aptos" panose="020B0004020202020204" pitchFamily="34" charset="0"/>
              <a:cs typeface="Aptos" panose="020B0004020202020204" pitchFamily="34" charset="0"/>
            </a:rPr>
            <a:t>1087 W. River Street, Suite 160 </a:t>
          </a:r>
          <a:r>
            <a:rPr lang="en-US" sz="1100" b="1">
              <a:solidFill>
                <a:srgbClr val="000000"/>
              </a:solidFill>
              <a:effectLst/>
              <a:latin typeface="Aptos" panose="020B0004020202020204" pitchFamily="34" charset="0"/>
              <a:ea typeface="Aptos" panose="020B0004020202020204" pitchFamily="34" charset="0"/>
              <a:cs typeface="Aptos" panose="020B0004020202020204" pitchFamily="34" charset="0"/>
            </a:rPr>
            <a:t>| </a:t>
          </a:r>
          <a:r>
            <a:rPr lang="en-US" sz="1100">
              <a:solidFill>
                <a:srgbClr val="000000"/>
              </a:solidFill>
              <a:effectLst/>
              <a:latin typeface="Aptos" panose="020B0004020202020204" pitchFamily="34" charset="0"/>
              <a:ea typeface="Aptos" panose="020B0004020202020204" pitchFamily="34" charset="0"/>
              <a:cs typeface="Aptos" panose="020B0004020202020204" pitchFamily="34" charset="0"/>
            </a:rPr>
            <a:t>Boise, Idaho 83702 </a:t>
          </a:r>
          <a:endParaRPr lang="en-US" sz="1100">
            <a:effectLst/>
            <a:latin typeface="Aptos" panose="020B0004020202020204" pitchFamily="34" charset="0"/>
            <a:ea typeface="Aptos" panose="020B0004020202020204" pitchFamily="34" charset="0"/>
            <a:cs typeface="Aptos" panose="020B0004020202020204" pitchFamily="34" charset="0"/>
          </a:endParaRPr>
        </a:p>
        <a:p>
          <a:pPr marL="0" marR="0">
            <a:lnSpc>
              <a:spcPct val="107000"/>
            </a:lnSpc>
            <a:spcBef>
              <a:spcPts val="1200"/>
            </a:spcBef>
            <a:spcAft>
              <a:spcPts val="0"/>
            </a:spcAft>
          </a:pPr>
          <a:endPar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endParaRPr>
        </a:p>
        <a:p>
          <a:pPr marL="0" marR="0" algn="ctr">
            <a:spcBef>
              <a:spcPts val="0"/>
            </a:spcBef>
            <a:spcAft>
              <a:spcPts val="0"/>
            </a:spcAft>
          </a:pPr>
          <a:r>
            <a:rPr lang="en-US" sz="1100">
              <a:solidFill>
                <a:srgbClr val="000000"/>
              </a:solidFill>
              <a:effectLst/>
              <a:latin typeface="Times New Roman" panose="02020603050405020304" pitchFamily="18" charset="0"/>
              <a:ea typeface="Aptos" panose="020B0004020202020204" pitchFamily="34" charset="0"/>
              <a:cs typeface="Aptos" panose="020B0004020202020204" pitchFamily="34" charset="0"/>
            </a:rPr>
            <a:t> </a:t>
          </a:r>
          <a:endParaRPr lang="en-US" sz="1200">
            <a:effectLst/>
            <a:latin typeface="Arial" panose="020B0604020202020204"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750">
              <a:effectLst/>
              <a:latin typeface="Arial Narrow" panose="020B0606020202030204" pitchFamily="34" charset="0"/>
              <a:ea typeface="Times New Roman" panose="02020603050405020304" pitchFamily="18" charset="0"/>
              <a:cs typeface="Times New Roman" panose="02020603050405020304" pitchFamily="18" charset="0"/>
            </a:rPr>
            <a:t> </a:t>
          </a:r>
          <a:endParaRPr lang="en-US">
            <a:effectLst/>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128</xdr:row>
          <xdr:rowOff>53340</xdr:rowOff>
        </xdr:from>
        <xdr:to>
          <xdr:col>14</xdr:col>
          <xdr:colOff>0</xdr:colOff>
          <xdr:row>176</xdr:row>
          <xdr:rowOff>38100</xdr:rowOff>
        </xdr:to>
        <xdr:sp macro="" textlink="">
          <xdr:nvSpPr>
            <xdr:cNvPr id="7170" name="Object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0</xdr:colOff>
      <xdr:row>178</xdr:row>
      <xdr:rowOff>0</xdr:rowOff>
    </xdr:from>
    <xdr:to>
      <xdr:col>16</xdr:col>
      <xdr:colOff>15240</xdr:colOff>
      <xdr:row>197</xdr:row>
      <xdr:rowOff>38100</xdr:rowOff>
    </xdr:to>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0" y="32032575"/>
          <a:ext cx="9768840" cy="3476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#25</a:t>
          </a:r>
          <a:b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br>
          <a:endPar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endParaRPr>
        </a:p>
        <a:p>
          <a:r>
            <a:rPr lang="en-US" sz="1100">
              <a:solidFill>
                <a:schemeClr val="dk1"/>
              </a:solidFill>
              <a:effectLst/>
              <a:latin typeface="+mn-lt"/>
              <a:ea typeface="+mn-ea"/>
              <a:cs typeface="+mn-cs"/>
            </a:rPr>
            <a:t>Good afternoon,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My apologies for the late hour in submitting this proposal.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 have attached a proposal to include the Coaches vs. Overdoses program in the Idaho Fiscal Year 2026 opioid recommendations. The program has been in discussions with the Idaho State Police and the Office of the Attorney General to bring the program to the state.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Please do not hesitate to reach out if you have any questions or need additional information.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Sincerely,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Greg Cairns</a:t>
          </a:r>
        </a:p>
        <a:p>
          <a:endParaRPr lang="en-US">
            <a:effectLst/>
          </a:endParaRPr>
        </a:p>
        <a:p>
          <a:r>
            <a:rPr lang="en-US" b="1">
              <a:solidFill>
                <a:srgbClr val="FF0000"/>
              </a:solidFill>
              <a:effectLst/>
            </a:rPr>
            <a:t>Double-click icon to open PDF document with recommendation:</a:t>
          </a:r>
        </a:p>
      </xdr:txBody>
    </xdr:sp>
    <xdr:clientData/>
  </xdr:twoCellAnchor>
  <mc:AlternateContent xmlns:mc="http://schemas.openxmlformats.org/markup-compatibility/2006">
    <mc:Choice xmlns:a14="http://schemas.microsoft.com/office/drawing/2010/main" Requires="a14">
      <xdr:twoCellAnchor editAs="oneCell">
        <xdr:from>
          <xdr:col>6</xdr:col>
          <xdr:colOff>304800</xdr:colOff>
          <xdr:row>192</xdr:row>
          <xdr:rowOff>7620</xdr:rowOff>
        </xdr:from>
        <xdr:to>
          <xdr:col>8</xdr:col>
          <xdr:colOff>0</xdr:colOff>
          <xdr:row>195</xdr:row>
          <xdr:rowOff>152400</xdr:rowOff>
        </xdr:to>
        <xdr:sp macro="" textlink="">
          <xdr:nvSpPr>
            <xdr:cNvPr id="7175" name="Object 7" hidden="1">
              <a:extLst>
                <a:ext uri="{63B3BB69-23CF-44E3-9099-C40C66FF867C}">
                  <a14:compatExt spid="_x0000_s7175"/>
                </a:ext>
                <a:ext uri="{FF2B5EF4-FFF2-40B4-BE49-F238E27FC236}">
                  <a16:creationId xmlns:a16="http://schemas.microsoft.com/office/drawing/2014/main" id="{00000000-0008-0000-0600-000007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15</xdr:row>
          <xdr:rowOff>53340</xdr:rowOff>
        </xdr:from>
        <xdr:to>
          <xdr:col>7</xdr:col>
          <xdr:colOff>601980</xdr:colOff>
          <xdr:row>19</xdr:row>
          <xdr:rowOff>22860</xdr:rowOff>
        </xdr:to>
        <xdr:sp macro="" textlink="">
          <xdr:nvSpPr>
            <xdr:cNvPr id="7177" name="Object 9" hidden="1">
              <a:extLst>
                <a:ext uri="{63B3BB69-23CF-44E3-9099-C40C66FF867C}">
                  <a14:compatExt spid="_x0000_s7177"/>
                </a:ext>
                <a:ext uri="{FF2B5EF4-FFF2-40B4-BE49-F238E27FC236}">
                  <a16:creationId xmlns:a16="http://schemas.microsoft.com/office/drawing/2014/main" id="{00000000-0008-0000-0600-000009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0</xdr:colOff>
      <xdr:row>198</xdr:row>
      <xdr:rowOff>0</xdr:rowOff>
    </xdr:from>
    <xdr:to>
      <xdr:col>16</xdr:col>
      <xdr:colOff>19050</xdr:colOff>
      <xdr:row>228</xdr:row>
      <xdr:rowOff>171450</xdr:rowOff>
    </xdr:to>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0" y="35652075"/>
          <a:ext cx="9772650" cy="560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120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#26</a:t>
          </a:r>
          <a:b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br>
          <a:endPar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Hello:</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My name is Kevin Caskey.  I am the incoming Chief Behavioral Officer for Full Circle Health in Bosie. I move to Idaho next month but have begun on a remote basis.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My prior role was as the Chief of Behavioral Healthcare Operations for an FQHC in northern California.  My background includes the expansion of MAT/SUD treatment services.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I became familiar with the IBHC during my interview process and would enjoy the opportunity to be of service to this organization, if opportunities exist.  I am very interested in the work the IBHC is doing.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With that being said, here are my thoughts/suggestions on areas to consider funding.  I base this on prior experience as well as input from Full Circle Health</a:t>
          </a:r>
        </a:p>
        <a:p>
          <a:pPr marL="342900" marR="0" lvl="0" indent="-342900">
            <a:spcBef>
              <a:spcPts val="0"/>
            </a:spcBef>
            <a:spcAft>
              <a:spcPts val="0"/>
            </a:spcAft>
            <a:buFont typeface="+mj-lt"/>
            <a:buAutoNum type="arabicPeriod"/>
            <a:tabLst>
              <a:tab pos="457200" algn="l"/>
            </a:tabLst>
          </a:pPr>
          <a:r>
            <a:rPr lang="en-US" sz="1100">
              <a:effectLst/>
              <a:latin typeface="Aptos" panose="020B0004020202020204" pitchFamily="34" charset="0"/>
              <a:ea typeface="Aptos" panose="020B0004020202020204" pitchFamily="34" charset="0"/>
              <a:cs typeface="Aptos" panose="020B0004020202020204" pitchFamily="34" charset="0"/>
            </a:rPr>
            <a:t>Funding/reimbursement for MOUD visits (with a MAT provider) </a:t>
          </a:r>
        </a:p>
        <a:p>
          <a:pPr marL="342900" marR="0" lvl="0" indent="-342900">
            <a:spcBef>
              <a:spcPts val="0"/>
            </a:spcBef>
            <a:spcAft>
              <a:spcPts val="0"/>
            </a:spcAft>
            <a:buFont typeface="+mj-lt"/>
            <a:buAutoNum type="arabicPeriod"/>
            <a:tabLst>
              <a:tab pos="457200" algn="l"/>
            </a:tabLst>
          </a:pPr>
          <a:r>
            <a:rPr lang="en-US" sz="1100">
              <a:effectLst/>
              <a:latin typeface="Aptos" panose="020B0004020202020204" pitchFamily="34" charset="0"/>
              <a:ea typeface="Aptos" panose="020B0004020202020204" pitchFamily="34" charset="0"/>
              <a:cs typeface="Aptos" panose="020B0004020202020204" pitchFamily="34" charset="0"/>
            </a:rPr>
            <a:t>Funding for medication and point of care testing (i.e. urine drug screens)</a:t>
          </a:r>
        </a:p>
        <a:p>
          <a:pPr marL="342900" marR="0" lvl="0" indent="-342900">
            <a:spcBef>
              <a:spcPts val="0"/>
            </a:spcBef>
            <a:spcAft>
              <a:spcPts val="0"/>
            </a:spcAft>
            <a:buFont typeface="+mj-lt"/>
            <a:buAutoNum type="arabicPeriod"/>
            <a:tabLst>
              <a:tab pos="457200" algn="l"/>
            </a:tabLst>
          </a:pPr>
          <a:r>
            <a:rPr lang="en-US" sz="1100">
              <a:effectLst/>
              <a:latin typeface="Aptos" panose="020B0004020202020204" pitchFamily="34" charset="0"/>
              <a:ea typeface="Aptos" panose="020B0004020202020204" pitchFamily="34" charset="0"/>
              <a:cs typeface="Aptos" panose="020B0004020202020204" pitchFamily="34" charset="0"/>
            </a:rPr>
            <a:t>Funding for contingency management in co-occurring (or stand alone) PSUD</a:t>
          </a:r>
        </a:p>
        <a:p>
          <a:pPr marL="342900" marR="0" lvl="0" indent="-342900">
            <a:spcBef>
              <a:spcPts val="0"/>
            </a:spcBef>
            <a:spcAft>
              <a:spcPts val="0"/>
            </a:spcAft>
            <a:buFont typeface="+mj-lt"/>
            <a:buAutoNum type="arabicPeriod"/>
            <a:tabLst>
              <a:tab pos="457200" algn="l"/>
            </a:tabLst>
          </a:pPr>
          <a:r>
            <a:rPr lang="en-US" sz="1100">
              <a:effectLst/>
              <a:latin typeface="Aptos" panose="020B0004020202020204" pitchFamily="34" charset="0"/>
              <a:ea typeface="Aptos" panose="020B0004020202020204" pitchFamily="34" charset="0"/>
              <a:cs typeface="Aptos" panose="020B0004020202020204" pitchFamily="34" charset="0"/>
            </a:rPr>
            <a:t>Funding for AOD counseling (e.g. LAADC or Idaho equivalent) </a:t>
          </a:r>
        </a:p>
        <a:p>
          <a:pPr marL="342900" marR="0" lvl="0" indent="-342900">
            <a:spcBef>
              <a:spcPts val="0"/>
            </a:spcBef>
            <a:spcAft>
              <a:spcPts val="0"/>
            </a:spcAft>
            <a:buFont typeface="+mj-lt"/>
            <a:buAutoNum type="arabicPeriod"/>
            <a:tabLst>
              <a:tab pos="457200" algn="l"/>
            </a:tabLst>
          </a:pPr>
          <a:r>
            <a:rPr lang="en-US" sz="1100">
              <a:effectLst/>
              <a:latin typeface="Aptos" panose="020B0004020202020204" pitchFamily="34" charset="0"/>
              <a:ea typeface="Aptos" panose="020B0004020202020204" pitchFamily="34" charset="0"/>
              <a:cs typeface="Aptos" panose="020B0004020202020204" pitchFamily="34" charset="0"/>
            </a:rPr>
            <a:t>Funding to organizations to hold SUD treatment groups (processing, psychoeducation, etc). </a:t>
          </a:r>
        </a:p>
        <a:p>
          <a:pPr marL="342900" marR="0" lvl="0" indent="-342900">
            <a:spcBef>
              <a:spcPts val="0"/>
            </a:spcBef>
            <a:spcAft>
              <a:spcPts val="0"/>
            </a:spcAft>
            <a:buFont typeface="+mj-lt"/>
            <a:buAutoNum type="arabicPeriod"/>
            <a:tabLst>
              <a:tab pos="457200" algn="l"/>
            </a:tabLst>
          </a:pPr>
          <a:r>
            <a:rPr lang="en-US" sz="1100">
              <a:effectLst/>
              <a:latin typeface="Aptos" panose="020B0004020202020204" pitchFamily="34" charset="0"/>
              <a:ea typeface="Aptos" panose="020B0004020202020204" pitchFamily="34" charset="0"/>
              <a:cs typeface="Aptos" panose="020B0004020202020204" pitchFamily="34" charset="0"/>
            </a:rPr>
            <a:t>Funding for peer support specialist training and implementation </a:t>
          </a:r>
        </a:p>
        <a:p>
          <a:pPr marL="342900" marR="0" lvl="0" indent="-342900">
            <a:spcBef>
              <a:spcPts val="0"/>
            </a:spcBef>
            <a:spcAft>
              <a:spcPts val="0"/>
            </a:spcAft>
            <a:buFont typeface="+mj-lt"/>
            <a:buAutoNum type="arabicPeriod"/>
            <a:tabLst>
              <a:tab pos="457200" algn="l"/>
            </a:tabLst>
          </a:pPr>
          <a:r>
            <a:rPr lang="en-US" sz="1100">
              <a:effectLst/>
              <a:latin typeface="Aptos" panose="020B0004020202020204" pitchFamily="34" charset="0"/>
              <a:ea typeface="Aptos" panose="020B0004020202020204" pitchFamily="34" charset="0"/>
              <a:cs typeface="Aptos" panose="020B0004020202020204" pitchFamily="34" charset="0"/>
            </a:rPr>
            <a:t>Funding/incentives for establishment of an ED Bridge program (i.e. OUD diversion from ER (once stable) to a MAT provider) </a:t>
          </a:r>
        </a:p>
        <a:p>
          <a:pPr marL="342900" marR="0" lvl="0" indent="-342900">
            <a:spcBef>
              <a:spcPts val="0"/>
            </a:spcBef>
            <a:spcAft>
              <a:spcPts val="0"/>
            </a:spcAft>
            <a:buFont typeface="+mj-lt"/>
            <a:buAutoNum type="arabicPeriod"/>
            <a:tabLst>
              <a:tab pos="457200" algn="l"/>
            </a:tabLst>
          </a:pPr>
          <a:r>
            <a:rPr lang="en-US" sz="1100">
              <a:effectLst/>
              <a:latin typeface="Aptos" panose="020B0004020202020204" pitchFamily="34" charset="0"/>
              <a:ea typeface="Aptos" panose="020B0004020202020204" pitchFamily="34" charset="0"/>
              <a:cs typeface="Aptos" panose="020B0004020202020204" pitchFamily="34" charset="0"/>
            </a:rPr>
            <a:t> Funding for a local "Opioid Coalition" (i.e. start up costs, part-time coordinator). The purpose would be to promote awareness and to build community partnerships. </a:t>
          </a:r>
        </a:p>
        <a:p>
          <a:pPr marL="342900" marR="0" lvl="0" indent="-342900">
            <a:spcBef>
              <a:spcPts val="0"/>
            </a:spcBef>
            <a:spcAft>
              <a:spcPts val="0"/>
            </a:spcAft>
            <a:buFont typeface="+mj-lt"/>
            <a:buAutoNum type="arabicPeriod"/>
            <a:tabLst>
              <a:tab pos="457200" algn="l"/>
            </a:tabLst>
          </a:pPr>
          <a:r>
            <a:rPr lang="en-US" sz="1100">
              <a:effectLst/>
              <a:latin typeface="Aptos" panose="020B0004020202020204" pitchFamily="34" charset="0"/>
              <a:ea typeface="Aptos" panose="020B0004020202020204" pitchFamily="34" charset="0"/>
              <a:cs typeface="Aptos" panose="020B0004020202020204" pitchFamily="34" charset="0"/>
            </a:rPr>
            <a:t>Transportation cost to/from appointments (bus passes, etc). </a:t>
          </a:r>
        </a:p>
        <a:p>
          <a:pPr marL="342900" marR="0" lvl="0" indent="-342900">
            <a:spcBef>
              <a:spcPts val="0"/>
            </a:spcBef>
            <a:spcAft>
              <a:spcPts val="0"/>
            </a:spcAft>
            <a:buFont typeface="+mj-lt"/>
            <a:buAutoNum type="arabicPeriod"/>
            <a:tabLst>
              <a:tab pos="457200" algn="l"/>
            </a:tabLst>
          </a:pPr>
          <a:r>
            <a:rPr lang="en-US" sz="1100">
              <a:effectLst/>
              <a:latin typeface="Aptos" panose="020B0004020202020204" pitchFamily="34" charset="0"/>
              <a:ea typeface="Aptos" panose="020B0004020202020204" pitchFamily="34" charset="0"/>
              <a:cs typeface="Aptos" panose="020B0004020202020204" pitchFamily="34" charset="0"/>
            </a:rPr>
            <a:t>Scholarships for grad students wanting to work in the SUD treatment field.</a:t>
          </a:r>
        </a:p>
        <a:p>
          <a:pPr marL="342900" marR="0" lvl="0" indent="-342900">
            <a:spcBef>
              <a:spcPts val="0"/>
            </a:spcBef>
            <a:spcAft>
              <a:spcPts val="0"/>
            </a:spcAft>
            <a:buFont typeface="+mj-lt"/>
            <a:buAutoNum type="arabicPeriod"/>
            <a:tabLst>
              <a:tab pos="457200" algn="l"/>
            </a:tabLst>
          </a:pPr>
          <a:r>
            <a:rPr lang="en-US" sz="1100">
              <a:effectLst/>
              <a:latin typeface="Aptos" panose="020B0004020202020204" pitchFamily="34" charset="0"/>
              <a:ea typeface="Aptos" panose="020B0004020202020204" pitchFamily="34" charset="0"/>
              <a:cs typeface="Aptos" panose="020B0004020202020204" pitchFamily="34" charset="0"/>
            </a:rPr>
            <a:t>Intern stipend funding for grad students in SUD treatment related placements. </a:t>
          </a:r>
        </a:p>
        <a:p>
          <a:pPr marL="342900" marR="0" lvl="0" indent="-342900">
            <a:spcBef>
              <a:spcPts val="0"/>
            </a:spcBef>
            <a:spcAft>
              <a:spcPts val="0"/>
            </a:spcAft>
            <a:buFont typeface="+mj-lt"/>
            <a:buAutoNum type="arabicPeriod"/>
            <a:tabLst>
              <a:tab pos="457200" algn="l"/>
            </a:tabLst>
          </a:pPr>
          <a:r>
            <a:rPr lang="en-US" sz="1100">
              <a:effectLst/>
              <a:latin typeface="Aptos" panose="020B0004020202020204" pitchFamily="34" charset="0"/>
              <a:ea typeface="Aptos" panose="020B0004020202020204" pitchFamily="34" charset="0"/>
              <a:cs typeface="Aptos" panose="020B0004020202020204" pitchFamily="34" charset="0"/>
            </a:rPr>
            <a:t>Funding for CE events around evidence based practices in the treatment of OUD and/or co-occurring SUDs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Thank you for the opportunity to provide feedback.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Kevin Caskey, LCSW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Chief Behavioral Officer</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Full Circle Health </a:t>
          </a:r>
        </a:p>
        <a:p>
          <a:endParaRPr lang="en-US">
            <a:effectLst/>
          </a:endParaRPr>
        </a:p>
      </xdr:txBody>
    </xdr:sp>
    <xdr:clientData/>
  </xdr:twoCellAnchor>
  <xdr:twoCellAnchor>
    <xdr:from>
      <xdr:col>0</xdr:col>
      <xdr:colOff>0</xdr:colOff>
      <xdr:row>229</xdr:row>
      <xdr:rowOff>171448</xdr:rowOff>
    </xdr:from>
    <xdr:to>
      <xdr:col>16</xdr:col>
      <xdr:colOff>15240</xdr:colOff>
      <xdr:row>300</xdr:row>
      <xdr:rowOff>95250</xdr:rowOff>
    </xdr:to>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0" y="41433748"/>
          <a:ext cx="9768840" cy="127730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#27</a:t>
          </a:r>
          <a:b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br>
          <a:b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br>
          <a:r>
            <a:rPr lang="en-US" sz="1100">
              <a:effectLst/>
              <a:latin typeface="Calibri" panose="020F0502020204030204" pitchFamily="34" charset="0"/>
              <a:ea typeface="Aptos" panose="020B0004020202020204" pitchFamily="34" charset="0"/>
            </a:rPr>
            <a:t>Idaho Behavioral Health Council, </a:t>
          </a:r>
          <a:endParaRPr lang="en-US" sz="1200">
            <a:effectLst/>
            <a:latin typeface="Calibri" panose="020F0502020204030204" pitchFamily="34" charset="0"/>
            <a:ea typeface="Aptos" panose="020B0004020202020204" pitchFamily="34" charset="0"/>
          </a:endParaRPr>
        </a:p>
        <a:p>
          <a:pPr marL="0" marR="0">
            <a:spcBef>
              <a:spcPts val="0"/>
            </a:spcBef>
            <a:spcAft>
              <a:spcPts val="0"/>
            </a:spcAft>
          </a:pPr>
          <a:r>
            <a:rPr lang="en-US" sz="1100">
              <a:effectLst/>
              <a:latin typeface="Calibri" panose="020F0502020204030204" pitchFamily="34" charset="0"/>
              <a:ea typeface="Aptos" panose="020B0004020202020204" pitchFamily="34" charset="0"/>
            </a:rPr>
            <a:t> </a:t>
          </a:r>
          <a:endParaRPr lang="en-US" sz="1200">
            <a:effectLst/>
            <a:latin typeface="Calibri" panose="020F0502020204030204" pitchFamily="34" charset="0"/>
            <a:ea typeface="Aptos" panose="020B0004020202020204" pitchFamily="34" charset="0"/>
          </a:endParaRPr>
        </a:p>
        <a:p>
          <a:pPr marL="0" marR="0">
            <a:spcBef>
              <a:spcPts val="0"/>
            </a:spcBef>
            <a:spcAft>
              <a:spcPts val="0"/>
            </a:spcAft>
          </a:pPr>
          <a:r>
            <a:rPr lang="en-US" sz="1100">
              <a:effectLst/>
              <a:latin typeface="Calibri" panose="020F0502020204030204" pitchFamily="34" charset="0"/>
              <a:ea typeface="Aptos" panose="020B0004020202020204" pitchFamily="34" charset="0"/>
            </a:rPr>
            <a:t>Please see the attached for IBHA Letter of Recommendation submission for public comment per the Opioid Settlement Fund. </a:t>
          </a:r>
          <a:endParaRPr lang="en-US" sz="1200">
            <a:effectLst/>
            <a:latin typeface="Calibri" panose="020F0502020204030204" pitchFamily="34" charset="0"/>
            <a:ea typeface="Aptos" panose="020B0004020202020204" pitchFamily="34" charset="0"/>
          </a:endParaRPr>
        </a:p>
        <a:p>
          <a:pPr marL="0" marR="0">
            <a:spcBef>
              <a:spcPts val="0"/>
            </a:spcBef>
            <a:spcAft>
              <a:spcPts val="0"/>
            </a:spcAft>
          </a:pPr>
          <a:r>
            <a:rPr lang="en-US" sz="1100">
              <a:effectLst/>
              <a:latin typeface="Calibri" panose="020F0502020204030204" pitchFamily="34" charset="0"/>
              <a:ea typeface="Aptos" panose="020B0004020202020204" pitchFamily="34" charset="0"/>
            </a:rPr>
            <a:t> </a:t>
          </a:r>
          <a:endParaRPr lang="en-US" sz="1200">
            <a:effectLst/>
            <a:latin typeface="Calibri" panose="020F0502020204030204" pitchFamily="34" charset="0"/>
            <a:ea typeface="Aptos" panose="020B0004020202020204" pitchFamily="34" charset="0"/>
          </a:endParaRPr>
        </a:p>
        <a:p>
          <a:pPr marL="0" marR="0">
            <a:spcBef>
              <a:spcPts val="0"/>
            </a:spcBef>
            <a:spcAft>
              <a:spcPts val="0"/>
            </a:spcAft>
          </a:pPr>
          <a:r>
            <a:rPr lang="en-US" sz="1100">
              <a:effectLst/>
              <a:latin typeface="Calibri" panose="020F0502020204030204" pitchFamily="34" charset="0"/>
              <a:ea typeface="Aptos" panose="020B0004020202020204" pitchFamily="34" charset="0"/>
            </a:rPr>
            <a:t>Please let me know if you have any questions. Thank you for the opportunity to comment. </a:t>
          </a:r>
          <a:endParaRPr lang="en-US" sz="1200">
            <a:effectLst/>
            <a:latin typeface="Calibri" panose="020F0502020204030204" pitchFamily="34" charset="0"/>
            <a:ea typeface="Aptos" panose="020B0004020202020204" pitchFamily="34" charset="0"/>
          </a:endParaRPr>
        </a:p>
        <a:p>
          <a:pPr marL="0" marR="0">
            <a:spcBef>
              <a:spcPts val="0"/>
            </a:spcBef>
            <a:spcAft>
              <a:spcPts val="0"/>
            </a:spcAft>
          </a:pPr>
          <a:r>
            <a:rPr lang="en-US" sz="1100">
              <a:effectLst/>
              <a:latin typeface="Calibri" panose="020F0502020204030204" pitchFamily="34" charset="0"/>
              <a:ea typeface="Aptos" panose="020B0004020202020204" pitchFamily="34" charset="0"/>
            </a:rPr>
            <a:t> </a:t>
          </a:r>
          <a:endParaRPr lang="en-US" sz="1200">
            <a:effectLst/>
            <a:latin typeface="Calibri" panose="020F0502020204030204" pitchFamily="34" charset="0"/>
            <a:ea typeface="Aptos" panose="020B0004020202020204" pitchFamily="34" charset="0"/>
          </a:endParaRPr>
        </a:p>
        <a:p>
          <a:pPr marL="0" marR="0">
            <a:spcBef>
              <a:spcPts val="0"/>
            </a:spcBef>
            <a:spcAft>
              <a:spcPts val="0"/>
            </a:spcAft>
          </a:pPr>
          <a:r>
            <a:rPr lang="en-US" sz="1100">
              <a:effectLst/>
              <a:latin typeface="Calibri" panose="020F0502020204030204" pitchFamily="34" charset="0"/>
              <a:ea typeface="Aptos" panose="020B0004020202020204" pitchFamily="34" charset="0"/>
            </a:rPr>
            <a:t>Best, </a:t>
          </a:r>
          <a:endParaRPr lang="en-US" sz="1200">
            <a:effectLst/>
            <a:latin typeface="Calibri" panose="020F0502020204030204" pitchFamily="34" charset="0"/>
            <a:ea typeface="Aptos" panose="020B0004020202020204" pitchFamily="34" charset="0"/>
          </a:endParaRPr>
        </a:p>
        <a:p>
          <a:pPr marL="0" marR="0">
            <a:spcBef>
              <a:spcPts val="0"/>
            </a:spcBef>
            <a:spcAft>
              <a:spcPts val="0"/>
            </a:spcAft>
          </a:pPr>
          <a:r>
            <a:rPr lang="en-US" sz="1100">
              <a:effectLst/>
              <a:latin typeface="Calibri" panose="020F0502020204030204" pitchFamily="34" charset="0"/>
              <a:ea typeface="Aptos" panose="020B0004020202020204" pitchFamily="34" charset="0"/>
            </a:rPr>
            <a:t> </a:t>
          </a:r>
          <a:endParaRPr lang="en-US" sz="1200">
            <a:effectLst/>
            <a:latin typeface="Calibri" panose="020F0502020204030204" pitchFamily="34" charset="0"/>
            <a:ea typeface="Aptos" panose="020B0004020202020204" pitchFamily="34" charset="0"/>
          </a:endParaRPr>
        </a:p>
        <a:p>
          <a:pPr marL="0" marR="0">
            <a:spcBef>
              <a:spcPts val="0"/>
            </a:spcBef>
            <a:spcAft>
              <a:spcPts val="0"/>
            </a:spcAft>
          </a:pPr>
          <a:r>
            <a:rPr lang="en-US" sz="1100">
              <a:solidFill>
                <a:srgbClr val="000000"/>
              </a:solidFill>
              <a:effectLst/>
              <a:latin typeface="Calibri" panose="020F0502020204030204" pitchFamily="34" charset="0"/>
              <a:ea typeface="Aptos" panose="020B0004020202020204" pitchFamily="34" charset="0"/>
            </a:rPr>
            <a:t>Peyton Nunes </a:t>
          </a:r>
          <a:endParaRPr lang="en-US" sz="1200">
            <a:effectLst/>
            <a:latin typeface="Calibri" panose="020F0502020204030204" pitchFamily="34" charset="0"/>
            <a:ea typeface="Aptos" panose="020B0004020202020204" pitchFamily="34" charset="0"/>
          </a:endParaRPr>
        </a:p>
        <a:p>
          <a:pPr marL="0" marR="0">
            <a:spcBef>
              <a:spcPts val="0"/>
            </a:spcBef>
            <a:spcAft>
              <a:spcPts val="0"/>
            </a:spcAft>
          </a:pPr>
          <a:r>
            <a:rPr lang="en-US" sz="1100" u="sng">
              <a:solidFill>
                <a:srgbClr val="0563C1"/>
              </a:solidFill>
              <a:effectLst/>
              <a:latin typeface="Calibri" panose="020F0502020204030204" pitchFamily="34" charset="0"/>
              <a:ea typeface="Aptos" panose="020B00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https://www.idahobehavioralhealthassociation.org</a:t>
          </a:r>
          <a:endParaRPr lang="en-US" sz="1200">
            <a:effectLst/>
            <a:latin typeface="Calibri" panose="020F0502020204030204" pitchFamily="34" charset="0"/>
            <a:ea typeface="Aptos" panose="020B0004020202020204" pitchFamily="34" charset="0"/>
          </a:endParaRPr>
        </a:p>
        <a:p>
          <a:pPr marL="0" marR="0">
            <a:lnSpc>
              <a:spcPct val="107000"/>
            </a:lnSpc>
            <a:spcBef>
              <a:spcPts val="1200"/>
            </a:spcBef>
            <a:spcAft>
              <a:spcPts val="0"/>
            </a:spcAft>
          </a:pPr>
          <a:endParaRPr lang="en-US">
            <a:effectLst/>
          </a:endParaRPr>
        </a:p>
      </xdr:txBody>
    </xdr:sp>
    <xdr:clientData/>
  </xdr:twoCellAnchor>
  <xdr:twoCellAnchor>
    <xdr:from>
      <xdr:col>0</xdr:col>
      <xdr:colOff>215265</xdr:colOff>
      <xdr:row>243</xdr:row>
      <xdr:rowOff>165562</xdr:rowOff>
    </xdr:from>
    <xdr:to>
      <xdr:col>3</xdr:col>
      <xdr:colOff>5715</xdr:colOff>
      <xdr:row>250</xdr:row>
      <xdr:rowOff>129540</xdr:rowOff>
    </xdr:to>
    <xdr:pic>
      <xdr:nvPicPr>
        <xdr:cNvPr id="14" name="Picture 1" descr="A logo of a health association&#10;&#10;Description automatically generated">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5265" y="43961512"/>
          <a:ext cx="1619250" cy="12308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53340</xdr:colOff>
          <xdr:row>250</xdr:row>
          <xdr:rowOff>144780</xdr:rowOff>
        </xdr:from>
        <xdr:to>
          <xdr:col>11</xdr:col>
          <xdr:colOff>30480</xdr:colOff>
          <xdr:row>298</xdr:row>
          <xdr:rowOff>99060</xdr:rowOff>
        </xdr:to>
        <xdr:sp macro="" textlink="">
          <xdr:nvSpPr>
            <xdr:cNvPr id="7179" name="Object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175258</xdr:rowOff>
    </xdr:from>
    <xdr:to>
      <xdr:col>16</xdr:col>
      <xdr:colOff>15240</xdr:colOff>
      <xdr:row>91</xdr:row>
      <xdr:rowOff>57150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0" y="175258"/>
          <a:ext cx="9768840" cy="163506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#28</a:t>
          </a:r>
          <a:b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br>
          <a:b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br>
          <a:r>
            <a:rPr lang="en-US" sz="1100">
              <a:solidFill>
                <a:srgbClr val="000000"/>
              </a:solidFill>
              <a:effectLst/>
              <a:latin typeface="Aptos" panose="020B0004020202020204" pitchFamily="34" charset="0"/>
              <a:ea typeface="Times New Roman" panose="02020603050405020304" pitchFamily="18" charset="0"/>
              <a:cs typeface="Aptos" panose="020B0004020202020204" pitchFamily="34" charset="0"/>
            </a:rPr>
            <a:t>Good afternoon</a:t>
          </a:r>
          <a:endParaRPr lang="en-US" sz="1200">
            <a:effectLst/>
            <a:latin typeface="Aptos" panose="020B0004020202020204" pitchFamily="34" charset="0"/>
            <a:ea typeface="Aptos" panose="020B0004020202020204" pitchFamily="34" charset="0"/>
            <a:cs typeface="Aptos" panose="020B0004020202020204" pitchFamily="34" charset="0"/>
          </a:endParaRPr>
        </a:p>
        <a:p>
          <a:pPr marL="0" marR="0">
            <a:spcBef>
              <a:spcPts val="0"/>
            </a:spcBef>
            <a:spcAft>
              <a:spcPts val="0"/>
            </a:spcAft>
          </a:pPr>
          <a:r>
            <a:rPr lang="en-US" sz="1100">
              <a:solidFill>
                <a:srgbClr val="000000"/>
              </a:solidFill>
              <a:effectLst/>
              <a:latin typeface="Aptos" panose="020B0004020202020204" pitchFamily="34" charset="0"/>
              <a:ea typeface="Times New Roman" panose="02020603050405020304" pitchFamily="18" charset="0"/>
              <a:cs typeface="Aptos" panose="020B0004020202020204" pitchFamily="34" charset="0"/>
            </a:rPr>
            <a:t>I have included a project abstract and budget proposal for the current opioid settlement fund grant. I was made aware of this grant opportunity early this afternoon, please let me know if you need clarification or further detail on the abstract. </a:t>
          </a:r>
          <a:endParaRPr lang="en-US" sz="1200">
            <a:effectLst/>
            <a:latin typeface="Aptos" panose="020B0004020202020204" pitchFamily="34" charset="0"/>
            <a:ea typeface="Aptos" panose="020B0004020202020204" pitchFamily="34" charset="0"/>
            <a:cs typeface="Aptos" panose="020B0004020202020204" pitchFamily="34" charset="0"/>
          </a:endParaRPr>
        </a:p>
        <a:p>
          <a:pPr marL="0" marR="0">
            <a:spcBef>
              <a:spcPts val="0"/>
            </a:spcBef>
            <a:spcAft>
              <a:spcPts val="0"/>
            </a:spcAft>
          </a:pPr>
          <a:r>
            <a:rPr lang="en-US" sz="1100">
              <a:solidFill>
                <a:srgbClr val="000000"/>
              </a:solidFill>
              <a:effectLst/>
              <a:latin typeface="Aptos" panose="020B0004020202020204" pitchFamily="34" charset="0"/>
              <a:ea typeface="Times New Roman" panose="02020603050405020304" pitchFamily="18" charset="0"/>
              <a:cs typeface="Aptos" panose="020B0004020202020204" pitchFamily="34" charset="0"/>
            </a:rPr>
            <a:t> </a:t>
          </a:r>
          <a:endParaRPr lang="en-US" sz="1200">
            <a:effectLst/>
            <a:latin typeface="Aptos" panose="020B0004020202020204" pitchFamily="34" charset="0"/>
            <a:ea typeface="Aptos" panose="020B0004020202020204" pitchFamily="34" charset="0"/>
            <a:cs typeface="Aptos" panose="020B0004020202020204" pitchFamily="34" charset="0"/>
          </a:endParaRPr>
        </a:p>
        <a:p>
          <a:pPr marL="0" marR="0">
            <a:spcBef>
              <a:spcPts val="0"/>
            </a:spcBef>
            <a:spcAft>
              <a:spcPts val="0"/>
            </a:spcAft>
          </a:pPr>
          <a:r>
            <a:rPr lang="en-US" sz="1100">
              <a:solidFill>
                <a:srgbClr val="000000"/>
              </a:solidFill>
              <a:effectLst/>
              <a:latin typeface="Aptos" panose="020B0004020202020204" pitchFamily="34" charset="0"/>
              <a:ea typeface="Times New Roman" panose="02020603050405020304" pitchFamily="18" charset="0"/>
              <a:cs typeface="Aptos" panose="020B0004020202020204" pitchFamily="34" charset="0"/>
            </a:rPr>
            <a:t>Currently Trivium Life Services operates weekly outreach in Boise, each Thursday, with the target population of this grant proposal. With the mobile unit and funds, we will expand services to additional Boise locations and include Canyon County. We are making weekly referrals to both MOUD and treatment services. </a:t>
          </a:r>
          <a:endParaRPr lang="en-US" sz="1200">
            <a:effectLst/>
            <a:latin typeface="Aptos" panose="020B0004020202020204" pitchFamily="34" charset="0"/>
            <a:ea typeface="Aptos" panose="020B0004020202020204" pitchFamily="34" charset="0"/>
            <a:cs typeface="Aptos" panose="020B0004020202020204" pitchFamily="34" charset="0"/>
          </a:endParaRPr>
        </a:p>
        <a:p>
          <a:pPr marL="0" marR="0">
            <a:spcBef>
              <a:spcPts val="0"/>
            </a:spcBef>
            <a:spcAft>
              <a:spcPts val="0"/>
            </a:spcAft>
          </a:pPr>
          <a:r>
            <a:rPr lang="en-US" sz="1100">
              <a:solidFill>
                <a:srgbClr val="000000"/>
              </a:solidFill>
              <a:effectLst/>
              <a:latin typeface="Aptos" panose="020B0004020202020204" pitchFamily="34" charset="0"/>
              <a:ea typeface="Times New Roman" panose="02020603050405020304" pitchFamily="18" charset="0"/>
              <a:cs typeface="Aptos" panose="020B0004020202020204" pitchFamily="34" charset="0"/>
            </a:rPr>
            <a:t> </a:t>
          </a:r>
          <a:endParaRPr lang="en-US" sz="1200">
            <a:effectLst/>
            <a:latin typeface="Aptos" panose="020B0004020202020204" pitchFamily="34" charset="0"/>
            <a:ea typeface="Aptos" panose="020B0004020202020204" pitchFamily="34" charset="0"/>
            <a:cs typeface="Aptos" panose="020B0004020202020204" pitchFamily="34" charset="0"/>
          </a:endParaRPr>
        </a:p>
        <a:p>
          <a:pPr marL="0" marR="0">
            <a:spcBef>
              <a:spcPts val="0"/>
            </a:spcBef>
            <a:spcAft>
              <a:spcPts val="0"/>
            </a:spcAft>
          </a:pPr>
          <a:r>
            <a:rPr lang="en-US" sz="1100">
              <a:solidFill>
                <a:srgbClr val="000000"/>
              </a:solidFill>
              <a:effectLst/>
              <a:latin typeface="Aptos" panose="020B0004020202020204" pitchFamily="34" charset="0"/>
              <a:ea typeface="Times New Roman" panose="02020603050405020304" pitchFamily="18" charset="0"/>
              <a:cs typeface="Aptos" panose="020B0004020202020204" pitchFamily="34" charset="0"/>
            </a:rPr>
            <a:t>Kindly, </a:t>
          </a:r>
          <a:endParaRPr lang="en-US" sz="1200">
            <a:effectLst/>
            <a:latin typeface="Aptos" panose="020B0004020202020204" pitchFamily="34" charset="0"/>
            <a:ea typeface="Aptos" panose="020B0004020202020204" pitchFamily="34" charset="0"/>
            <a:cs typeface="Aptos" panose="020B0004020202020204" pitchFamily="34" charset="0"/>
          </a:endParaRPr>
        </a:p>
        <a:p>
          <a:pPr marL="0" marR="0">
            <a:spcBef>
              <a:spcPts val="0"/>
            </a:spcBef>
            <a:spcAft>
              <a:spcPts val="0"/>
            </a:spcAft>
          </a:pPr>
          <a:r>
            <a:rPr lang="en-US" sz="1100">
              <a:solidFill>
                <a:srgbClr val="000000"/>
              </a:solidFill>
              <a:effectLst/>
              <a:latin typeface="Aptos" panose="020B0004020202020204" pitchFamily="34" charset="0"/>
              <a:ea typeface="Times New Roman" panose="02020603050405020304" pitchFamily="18" charset="0"/>
              <a:cs typeface="Aptos" panose="020B0004020202020204" pitchFamily="34" charset="0"/>
            </a:rPr>
            <a:t> </a:t>
          </a:r>
          <a:endParaRPr lang="en-US" sz="1200">
            <a:effectLst/>
            <a:latin typeface="Aptos" panose="020B0004020202020204" pitchFamily="34" charset="0"/>
            <a:ea typeface="Aptos" panose="020B0004020202020204" pitchFamily="34" charset="0"/>
            <a:cs typeface="Aptos" panose="020B0004020202020204" pitchFamily="34" charset="0"/>
          </a:endParaRPr>
        </a:p>
        <a:p>
          <a:pPr marL="0" marR="0">
            <a:spcBef>
              <a:spcPts val="0"/>
            </a:spcBef>
            <a:spcAft>
              <a:spcPts val="0"/>
            </a:spcAft>
          </a:pPr>
          <a:r>
            <a:rPr lang="en-US" sz="1200">
              <a:solidFill>
                <a:srgbClr val="000000"/>
              </a:solidFill>
              <a:effectLst/>
              <a:latin typeface="Calibri" panose="020F0502020204030204" pitchFamily="34" charset="0"/>
              <a:ea typeface="Aptos" panose="020B0004020202020204" pitchFamily="34" charset="0"/>
              <a:cs typeface="Aptos" panose="020B0004020202020204" pitchFamily="34" charset="0"/>
            </a:rPr>
            <a:t> </a:t>
          </a:r>
          <a:endParaRPr lang="en-US" sz="1200">
            <a:effectLst/>
            <a:latin typeface="Aptos" panose="020B0004020202020204" pitchFamily="34" charset="0"/>
            <a:ea typeface="Aptos" panose="020B0004020202020204" pitchFamily="34" charset="0"/>
            <a:cs typeface="Aptos" panose="020B0004020202020204" pitchFamily="34" charset="0"/>
          </a:endParaRPr>
        </a:p>
        <a:p>
          <a:pPr marL="0" marR="0">
            <a:spcBef>
              <a:spcPts val="0"/>
            </a:spcBef>
            <a:spcAft>
              <a:spcPts val="0"/>
            </a:spcAft>
          </a:pPr>
          <a:r>
            <a:rPr lang="en-US" sz="1100">
              <a:effectLst/>
              <a:latin typeface="Calibri" panose="020F0502020204030204" pitchFamily="34" charset="0"/>
              <a:ea typeface="Aptos" panose="020B0004020202020204" pitchFamily="34" charset="0"/>
              <a:cs typeface="Aptos" panose="020B0004020202020204" pitchFamily="34" charset="0"/>
            </a:rPr>
            <a:t> </a:t>
          </a:r>
          <a:endParaRPr lang="en-US" sz="1200">
            <a:effectLst/>
            <a:latin typeface="Aptos" panose="020B0004020202020204" pitchFamily="34" charset="0"/>
            <a:ea typeface="Aptos" panose="020B0004020202020204" pitchFamily="34" charset="0"/>
            <a:cs typeface="Aptos" panose="020B0004020202020204" pitchFamily="34" charset="0"/>
          </a:endParaRPr>
        </a:p>
        <a:p>
          <a:pPr marL="0" marR="0">
            <a:spcBef>
              <a:spcPts val="0"/>
            </a:spcBef>
            <a:spcAft>
              <a:spcPts val="0"/>
            </a:spcAft>
          </a:pPr>
          <a:r>
            <a:rPr lang="en-US" sz="1100">
              <a:effectLst/>
              <a:latin typeface="Calibri" panose="020F0502020204030204" pitchFamily="34" charset="0"/>
              <a:ea typeface="Aptos" panose="020B0004020202020204" pitchFamily="34" charset="0"/>
              <a:cs typeface="Aptos" panose="020B0004020202020204" pitchFamily="34" charset="0"/>
            </a:rPr>
            <a:t> </a:t>
          </a:r>
          <a:endParaRPr lang="en-US" sz="1200">
            <a:effectLst/>
            <a:latin typeface="Aptos" panose="020B0004020202020204" pitchFamily="34" charset="0"/>
            <a:ea typeface="Aptos" panose="020B0004020202020204" pitchFamily="34" charset="0"/>
            <a:cs typeface="Aptos" panose="020B0004020202020204" pitchFamily="34" charset="0"/>
          </a:endParaRPr>
        </a:p>
        <a:p>
          <a:pPr marL="0" marR="0">
            <a:spcBef>
              <a:spcPts val="0"/>
            </a:spcBef>
            <a:spcAft>
              <a:spcPts val="0"/>
            </a:spcAft>
          </a:pPr>
          <a:endParaRPr lang="en-US">
            <a:effectLst/>
          </a:endParaRPr>
        </a:p>
        <a:p>
          <a:pPr marL="0" marR="0">
            <a:spcBef>
              <a:spcPts val="0"/>
            </a:spcBef>
            <a:spcAft>
              <a:spcPts val="0"/>
            </a:spcAft>
          </a:pPr>
          <a:endParaRPr lang="en-US">
            <a:effectLst/>
          </a:endParaRPr>
        </a:p>
        <a:p>
          <a:pPr marL="0" marR="0">
            <a:spcBef>
              <a:spcPts val="0"/>
            </a:spcBef>
            <a:spcAft>
              <a:spcPts val="0"/>
            </a:spcAft>
          </a:pPr>
          <a:endParaRPr lang="en-US">
            <a:effectLst/>
          </a:endParaRPr>
        </a:p>
        <a:p>
          <a:pPr marL="0" marR="0">
            <a:spcBef>
              <a:spcPts val="0"/>
            </a:spcBef>
            <a:spcAft>
              <a:spcPts val="0"/>
            </a:spcAft>
          </a:pPr>
          <a:endParaRPr lang="en-US">
            <a:effectLst/>
          </a:endParaRPr>
        </a:p>
        <a:p>
          <a:pPr marL="0" marR="0">
            <a:spcBef>
              <a:spcPts val="0"/>
            </a:spcBef>
            <a:spcAft>
              <a:spcPts val="0"/>
            </a:spcAft>
          </a:pPr>
          <a:endParaRPr lang="en-US">
            <a:effectLst/>
          </a:endParaRPr>
        </a:p>
        <a:p>
          <a:pPr marL="0" marR="0">
            <a:spcBef>
              <a:spcPts val="0"/>
            </a:spcBef>
            <a:spcAft>
              <a:spcPts val="0"/>
            </a:spcAft>
          </a:pPr>
          <a:endParaRPr lang="en-US">
            <a:effectLst/>
          </a:endParaRPr>
        </a:p>
        <a:p>
          <a:pPr marL="0" marR="0">
            <a:spcBef>
              <a:spcPts val="0"/>
            </a:spcBef>
            <a:spcAft>
              <a:spcPts val="0"/>
            </a:spcAft>
          </a:pPr>
          <a:endParaRPr lang="en-US">
            <a:effectLst/>
          </a:endParaRPr>
        </a:p>
        <a:p>
          <a:pPr marL="0" marR="0">
            <a:spcBef>
              <a:spcPts val="0"/>
            </a:spcBef>
            <a:spcAft>
              <a:spcPts val="0"/>
            </a:spcAft>
          </a:pPr>
          <a:endParaRPr lang="en-US">
            <a:effectLst/>
          </a:endParaRPr>
        </a:p>
        <a:p>
          <a:pPr algn="l"/>
          <a:endParaRPr lang="en-US" sz="1200" b="0" i="0" u="none" strike="noStrike" baseline="0">
            <a:solidFill>
              <a:srgbClr val="000000"/>
            </a:solidFill>
            <a:latin typeface="Aptos" panose="020B0004020202020204" pitchFamily="34" charset="0"/>
          </a:endParaRPr>
        </a:p>
        <a:p>
          <a:r>
            <a:rPr lang="en-US" sz="1100" b="1" i="0" u="none" strike="noStrike" baseline="0">
              <a:solidFill>
                <a:srgbClr val="000000"/>
              </a:solidFill>
              <a:latin typeface="Aptos" panose="020B0004020202020204" pitchFamily="34" charset="0"/>
            </a:rPr>
            <a:t>Project Abstract: </a:t>
          </a:r>
          <a:endParaRPr lang="en-US" sz="1100" b="0" i="0" u="none" strike="noStrike" baseline="0">
            <a:solidFill>
              <a:srgbClr val="000000"/>
            </a:solidFill>
            <a:latin typeface="Aptos" panose="020B0004020202020204" pitchFamily="34" charset="0"/>
          </a:endParaRPr>
        </a:p>
        <a:p>
          <a:r>
            <a:rPr lang="en-US" sz="1100" b="0" i="0" u="none" strike="noStrike" baseline="0">
              <a:solidFill>
                <a:srgbClr val="000000"/>
              </a:solidFill>
              <a:latin typeface="Aptos" panose="020B0004020202020204" pitchFamily="34" charset="0"/>
            </a:rPr>
            <a:t>Opioid Response Outreach is an evidence-based initiative targeting individuals suffering from Opioid Use Disorder (OUD) who are experiencing housing insecurity across Ada and Canyon Counties, Idaho. This project is committed to providing immediate access to Medication for Opioid Use Disorder (MOUD) through a mobile unit, which serves as the primary method for engaging and treating this vulnerable population. </a:t>
          </a:r>
        </a:p>
        <a:p>
          <a:r>
            <a:rPr lang="en-US" sz="1100" b="0" i="0" u="none" strike="noStrike" baseline="0">
              <a:solidFill>
                <a:srgbClr val="000000"/>
              </a:solidFill>
              <a:latin typeface="Aptos" panose="020B0004020202020204" pitchFamily="34" charset="0"/>
            </a:rPr>
            <a:t>Trivium Life Services (TLS) will deploy a mobile unit equipped to initiate MOUD on-site, ensuring that individuals receive timely and effective intervention to support their journey towards wellness. This approach is designed to meet individuals "where they are," reducing barriers to access and enhancing the capability to reach a broader demographic within the two counties. </a:t>
          </a:r>
          <a:br>
            <a:rPr lang="en-US" sz="1100" b="0" i="0" u="none" strike="noStrike" baseline="0">
              <a:solidFill>
                <a:srgbClr val="000000"/>
              </a:solidFill>
              <a:latin typeface="Aptos" panose="020B0004020202020204" pitchFamily="34" charset="0"/>
            </a:rPr>
          </a:br>
          <a:endParaRPr lang="en-US" sz="1100" b="0" i="0" u="none" strike="noStrike" baseline="0">
            <a:solidFill>
              <a:srgbClr val="000000"/>
            </a:solidFill>
            <a:latin typeface="Aptos" panose="020B0004020202020204" pitchFamily="34" charset="0"/>
          </a:endParaRPr>
        </a:p>
        <a:p>
          <a:r>
            <a:rPr lang="en-US" sz="1100" b="0" i="0" u="none" strike="noStrike" baseline="0">
              <a:solidFill>
                <a:srgbClr val="000000"/>
              </a:solidFill>
              <a:latin typeface="Aptos" panose="020B0004020202020204" pitchFamily="34" charset="0"/>
            </a:rPr>
            <a:t>TLS will provide outreach and other engagement strategies to unsheltered (including encampments) and sheltered populations to increase access to, and participation and retention in, MOUD treatment services, case management and substance use disorder (SUD) treatment. Trivium plans to conduct outreach using the mobile unit to reach as many individuals as possible, both unsheltered and sheltered. The individuals served will have access to a case manager, recovery coach, and medication management provider. </a:t>
          </a:r>
          <a:br>
            <a:rPr lang="en-US" sz="1100" b="0" i="0" u="none" strike="noStrike" baseline="0">
              <a:solidFill>
                <a:srgbClr val="000000"/>
              </a:solidFill>
              <a:latin typeface="Aptos" panose="020B0004020202020204" pitchFamily="34" charset="0"/>
            </a:rPr>
          </a:br>
          <a:endParaRPr lang="en-US" sz="1100" b="0" i="0" u="none" strike="noStrike" baseline="0">
            <a:solidFill>
              <a:srgbClr val="000000"/>
            </a:solidFill>
            <a:latin typeface="Aptos" panose="020B0004020202020204" pitchFamily="34" charset="0"/>
          </a:endParaRPr>
        </a:p>
        <a:p>
          <a:r>
            <a:rPr lang="en-US" sz="1100" b="0" i="0" u="none" strike="noStrike" baseline="0">
              <a:solidFill>
                <a:srgbClr val="000000"/>
              </a:solidFill>
              <a:latin typeface="Aptos" panose="020B0004020202020204" pitchFamily="34" charset="0"/>
            </a:rPr>
            <a:t>Engagement in treatment services will be encouraged, though not required, to participate in the MOUD outreach program. Culturally appropriate, trauma-informed, and evidence-based SUD and mental health treatment will be provided in an office setting. A full IOP (Level 2.1) treatment track (9 hours weekly) will be available via in-office treatment, as well as individual counseling, case management, and recovery support services. If a client needs extensive care, they will be referred to a higher level of care, with step down services at Trivium to ensure continuum of care. Transportation to and from treatment services is available. </a:t>
          </a:r>
          <a:br>
            <a:rPr lang="en-US" sz="1100" b="0" i="0" u="none" strike="noStrike" baseline="0">
              <a:solidFill>
                <a:srgbClr val="000000"/>
              </a:solidFill>
              <a:latin typeface="Aptos" panose="020B0004020202020204" pitchFamily="34" charset="0"/>
            </a:rPr>
          </a:br>
          <a:endParaRPr lang="en-US" sz="1100" b="0" i="0" u="none" strike="noStrike" baseline="0">
            <a:solidFill>
              <a:srgbClr val="000000"/>
            </a:solidFill>
            <a:latin typeface="Aptos" panose="020B0004020202020204" pitchFamily="34" charset="0"/>
          </a:endParaRPr>
        </a:p>
        <a:p>
          <a:r>
            <a:rPr lang="en-US" sz="1100" b="0" i="0" u="none" strike="noStrike" baseline="0">
              <a:solidFill>
                <a:srgbClr val="000000"/>
              </a:solidFill>
              <a:latin typeface="Aptos" panose="020B0004020202020204" pitchFamily="34" charset="0"/>
            </a:rPr>
            <a:t>Additionally, Trivium has access to its own existing Office-Based Opioid Treatment program (OBOT). Through OBOT, Trivium provides MOUD services and will have a provider available 3 hours a week for walk-ins and scheduled appointments to ensure access to all forms of FDA-approved medications to treat opioid use disorder (MOUD). </a:t>
          </a:r>
          <a:br>
            <a:rPr lang="en-US" sz="1100" b="0" i="0" u="none" strike="noStrike" baseline="0">
              <a:solidFill>
                <a:srgbClr val="000000"/>
              </a:solidFill>
              <a:latin typeface="Aptos" panose="020B0004020202020204" pitchFamily="34" charset="0"/>
            </a:rPr>
          </a:br>
          <a:endParaRPr lang="en-US" sz="1100" b="0" i="0" u="none" strike="noStrike" baseline="0">
            <a:solidFill>
              <a:srgbClr val="000000"/>
            </a:solidFill>
            <a:latin typeface="Aptos" panose="020B0004020202020204" pitchFamily="34" charset="0"/>
          </a:endParaRPr>
        </a:p>
        <a:p>
          <a:r>
            <a:rPr lang="en-US" sz="1100" b="1" i="0" u="none" strike="noStrike" baseline="0">
              <a:solidFill>
                <a:srgbClr val="000000"/>
              </a:solidFill>
              <a:latin typeface="Aptos" panose="020B0004020202020204" pitchFamily="34" charset="0"/>
            </a:rPr>
            <a:t>Project Goals and Objectives: </a:t>
          </a:r>
          <a:endParaRPr lang="en-US" sz="1100" b="0" i="0" u="none" strike="noStrike" baseline="0">
            <a:solidFill>
              <a:srgbClr val="000000"/>
            </a:solidFill>
            <a:latin typeface="Aptos" panose="020B0004020202020204" pitchFamily="34" charset="0"/>
          </a:endParaRPr>
        </a:p>
        <a:p>
          <a:r>
            <a:rPr lang="en-US" sz="1100" b="0" i="0" u="none" strike="noStrike" baseline="0">
              <a:solidFill>
                <a:srgbClr val="000000"/>
              </a:solidFill>
              <a:latin typeface="Aptos" panose="020B0004020202020204" pitchFamily="34" charset="0"/>
            </a:rPr>
            <a:t>MOUD Induction via Mobile Unit: The mobile unit will be staffed by trained professionals capable of assessing individuals and immediately initiating MOUD. The goal is to initiate treatment for at least 75 individuals during the one-year project period. </a:t>
          </a:r>
        </a:p>
        <a:p>
          <a:r>
            <a:rPr lang="en-US" sz="1100" b="0" i="0" u="none" strike="noStrike" baseline="0">
              <a:solidFill>
                <a:srgbClr val="000000"/>
              </a:solidFill>
              <a:latin typeface="Aptos" panose="020B0004020202020204" pitchFamily="34" charset="0"/>
            </a:rPr>
            <a:t>Enhancing Access to Treatment: By providing MOUD directly in the community, Trivium aims to significantly increase the accessibility of crucial treatments for individuals with OUD, particularly those who are experiencing housing insecurity and may not have reliable access to traditional healthcare facilities. </a:t>
          </a:r>
        </a:p>
        <a:p>
          <a:r>
            <a:rPr lang="en-US" sz="1100" b="0" i="0" u="none" strike="noStrike" baseline="0">
              <a:solidFill>
                <a:srgbClr val="000000"/>
              </a:solidFill>
              <a:latin typeface="Aptos" panose="020B0004020202020204" pitchFamily="34" charset="0"/>
            </a:rPr>
            <a:t>Comprehensive Case Management: Each individual engaged through the mobile unit will receive comprehensive case management services. Case managers will provide ongoing support, ensuring that participants can navigate the various healthcare and social services </a:t>
          </a:r>
        </a:p>
        <a:p>
          <a:r>
            <a:rPr lang="en-US" sz="1100" b="0" i="0" u="none" strike="noStrike" baseline="0">
              <a:solidFill>
                <a:srgbClr val="000000"/>
              </a:solidFill>
              <a:latin typeface="Aptos" panose="020B0004020202020204" pitchFamily="34" charset="0"/>
            </a:rPr>
            <a:t>needed to support their treatment and improve their living conditions, as well as enrollment in Medicaid and other benefit programs (e.g., SSDI and SSI, TANF, SNAP, etc.), </a:t>
          </a:r>
          <a:br>
            <a:rPr lang="en-US" sz="1100" b="0" i="0" u="none" strike="noStrike" baseline="0">
              <a:solidFill>
                <a:srgbClr val="000000"/>
              </a:solidFill>
              <a:latin typeface="Aptos" panose="020B0004020202020204" pitchFamily="34" charset="0"/>
            </a:rPr>
          </a:br>
          <a:endParaRPr lang="en-US" sz="1100" b="0" i="0" u="none" strike="noStrike" baseline="0">
            <a:solidFill>
              <a:srgbClr val="000000"/>
            </a:solidFill>
            <a:latin typeface="Aptos" panose="020B0004020202020204" pitchFamily="34" charset="0"/>
          </a:endParaRPr>
        </a:p>
        <a:p>
          <a:r>
            <a:rPr lang="en-US" sz="1100" b="1" i="0" u="none" strike="noStrike" baseline="0">
              <a:solidFill>
                <a:srgbClr val="000000"/>
              </a:solidFill>
              <a:latin typeface="Aptos" panose="020B0004020202020204" pitchFamily="34" charset="0"/>
            </a:rPr>
            <a:t>Budget Narrative: </a:t>
          </a:r>
          <a:endParaRPr lang="en-US" sz="1100" b="0" i="0" u="none" strike="noStrike" baseline="0">
            <a:solidFill>
              <a:srgbClr val="000000"/>
            </a:solidFill>
            <a:latin typeface="Aptos" panose="020B0004020202020204" pitchFamily="34" charset="0"/>
          </a:endParaRPr>
        </a:p>
        <a:p>
          <a:r>
            <a:rPr lang="en-US" sz="1100" b="0" i="0" u="none" strike="noStrike" baseline="0">
              <a:solidFill>
                <a:srgbClr val="000000"/>
              </a:solidFill>
              <a:latin typeface="Aptos" panose="020B0004020202020204" pitchFamily="34" charset="0"/>
            </a:rPr>
            <a:t>Personnel </a:t>
          </a:r>
        </a:p>
        <a:p>
          <a:r>
            <a:rPr lang="en-US" sz="1100" b="0" i="0" u="none" strike="noStrike" baseline="0">
              <a:solidFill>
                <a:srgbClr val="000000"/>
              </a:solidFill>
              <a:latin typeface="Aptos" panose="020B0004020202020204" pitchFamily="34" charset="0"/>
            </a:rPr>
            <a:t>The costs include 3 hours per week (156 hours annually) for the MOUD provider and up to 20 hours per week (up to 1040 hours annually) for case management services at Trivium Life Services. </a:t>
          </a:r>
          <a:br>
            <a:rPr lang="en-US" sz="1100" b="0" i="0" u="none" strike="noStrike" baseline="0">
              <a:solidFill>
                <a:srgbClr val="000000"/>
              </a:solidFill>
              <a:latin typeface="Aptos" panose="020B0004020202020204" pitchFamily="34" charset="0"/>
            </a:rPr>
          </a:br>
          <a:endParaRPr lang="en-US" sz="1100" b="0" i="0" u="none" strike="noStrike" baseline="0">
            <a:solidFill>
              <a:srgbClr val="000000"/>
            </a:solidFill>
            <a:latin typeface="Aptos" panose="020B0004020202020204" pitchFamily="34" charset="0"/>
          </a:endParaRPr>
        </a:p>
        <a:p>
          <a:r>
            <a:rPr lang="en-US" sz="1100" b="0" i="0" u="none" strike="noStrike" baseline="0">
              <a:solidFill>
                <a:srgbClr val="000000"/>
              </a:solidFill>
              <a:latin typeface="Aptos" panose="020B0004020202020204" pitchFamily="34" charset="0"/>
            </a:rPr>
            <a:t>Fringe Benefits </a:t>
          </a:r>
        </a:p>
        <a:p>
          <a:r>
            <a:rPr lang="en-US" sz="1100" b="0" i="0" u="none" strike="noStrike" baseline="0">
              <a:solidFill>
                <a:srgbClr val="000000"/>
              </a:solidFill>
              <a:latin typeface="Aptos" panose="020B0004020202020204" pitchFamily="34" charset="0"/>
            </a:rPr>
            <a:t>Calculated at around 33% and includes workers compensation, health care, Social Security, and Medicare. </a:t>
          </a:r>
          <a:br>
            <a:rPr lang="en-US" sz="1100" b="0" i="0" u="none" strike="noStrike" baseline="0">
              <a:solidFill>
                <a:srgbClr val="000000"/>
              </a:solidFill>
              <a:latin typeface="Aptos" panose="020B0004020202020204" pitchFamily="34" charset="0"/>
            </a:rPr>
          </a:br>
          <a:endParaRPr lang="en-US" sz="1100" b="0" i="0" u="none" strike="noStrike" baseline="0">
            <a:solidFill>
              <a:srgbClr val="000000"/>
            </a:solidFill>
            <a:latin typeface="Aptos" panose="020B0004020202020204" pitchFamily="34" charset="0"/>
          </a:endParaRPr>
        </a:p>
        <a:p>
          <a:r>
            <a:rPr lang="en-US" sz="1100" b="0" i="0" u="none" strike="noStrike" baseline="0">
              <a:solidFill>
                <a:srgbClr val="000000"/>
              </a:solidFill>
              <a:latin typeface="Aptos" panose="020B0004020202020204" pitchFamily="34" charset="0"/>
            </a:rPr>
            <a:t>Equipment </a:t>
          </a:r>
        </a:p>
        <a:p>
          <a:r>
            <a:rPr lang="en-US" sz="1100" b="0" i="0" u="none" strike="noStrike" baseline="0">
              <a:solidFill>
                <a:srgbClr val="000000"/>
              </a:solidFill>
              <a:latin typeface="Aptos" panose="020B0004020202020204" pitchFamily="34" charset="0"/>
            </a:rPr>
            <a:t>The cost to purchase a harm reduction mobile unit, equip it with proper medical units, and wrap with Trivium’s logo is $191,000. This is a one-time cost quoted by Magnum Mobile Specialty Vehicles. </a:t>
          </a:r>
          <a:br>
            <a:rPr lang="en-US" sz="1100" b="0" i="0" u="none" strike="noStrike" baseline="0">
              <a:solidFill>
                <a:srgbClr val="000000"/>
              </a:solidFill>
              <a:latin typeface="Aptos" panose="020B0004020202020204" pitchFamily="34" charset="0"/>
            </a:rPr>
          </a:br>
          <a:endParaRPr lang="en-US" sz="1100" b="0" i="0" u="none" strike="noStrike" baseline="0">
            <a:solidFill>
              <a:srgbClr val="000000"/>
            </a:solidFill>
            <a:latin typeface="Aptos" panose="020B0004020202020204" pitchFamily="34" charset="0"/>
          </a:endParaRPr>
        </a:p>
        <a:p>
          <a:r>
            <a:rPr lang="en-US" sz="1100" b="0" i="0" u="none" strike="noStrike" baseline="0">
              <a:solidFill>
                <a:srgbClr val="000000"/>
              </a:solidFill>
              <a:latin typeface="Aptos" panose="020B0004020202020204" pitchFamily="34" charset="0"/>
            </a:rPr>
            <a:t>Supplies </a:t>
          </a:r>
        </a:p>
        <a:p>
          <a:r>
            <a:rPr lang="en-US" sz="1100" b="0" i="0" u="none" strike="noStrike" baseline="0">
              <a:solidFill>
                <a:srgbClr val="000000"/>
              </a:solidFill>
              <a:latin typeface="Aptos" panose="020B0004020202020204" pitchFamily="34" charset="0"/>
            </a:rPr>
            <a:t>Technology, including a computer, phone, hotspot, tablet, printer (all one-time purchases), and the monthly fee for a phone and hotspot are estimated to cost $5,979.70. </a:t>
          </a:r>
          <a:br>
            <a:rPr lang="en-US" sz="1100" b="0" i="0" u="none" strike="noStrike" baseline="0">
              <a:solidFill>
                <a:srgbClr val="000000"/>
              </a:solidFill>
              <a:latin typeface="Aptos" panose="020B0004020202020204" pitchFamily="34" charset="0"/>
            </a:rPr>
          </a:br>
          <a:endParaRPr lang="en-US" sz="1100" b="0" i="0" u="none" strike="noStrike" baseline="0">
            <a:solidFill>
              <a:srgbClr val="000000"/>
            </a:solidFill>
            <a:latin typeface="Aptos" panose="020B0004020202020204" pitchFamily="34" charset="0"/>
          </a:endParaRPr>
        </a:p>
        <a:p>
          <a:r>
            <a:rPr lang="en-US" sz="1100" b="0" i="0" u="none" strike="noStrike" baseline="0">
              <a:solidFill>
                <a:srgbClr val="000000"/>
              </a:solidFill>
              <a:latin typeface="Aptos" panose="020B0004020202020204" pitchFamily="34" charset="0"/>
            </a:rPr>
            <a:t>Marketing and other outreach activities are expected to cost an estimated $6,500 during the first year, as Trivium seeks to share the availability of its services to sheltered and unsheltered individuals and how to access Project Recovery. Product stickers and informational pamphlets and cards will also be created with marketing funds. </a:t>
          </a:r>
          <a:br>
            <a:rPr lang="en-US" sz="1100" b="0" i="0" u="none" strike="noStrike" baseline="0">
              <a:solidFill>
                <a:srgbClr val="000000"/>
              </a:solidFill>
              <a:latin typeface="Aptos" panose="020B0004020202020204" pitchFamily="34" charset="0"/>
            </a:rPr>
          </a:br>
          <a:endParaRPr lang="en-US" sz="1100" b="0" i="0" u="none" strike="noStrike" baseline="0">
            <a:solidFill>
              <a:srgbClr val="000000"/>
            </a:solidFill>
            <a:latin typeface="Aptos" panose="020B0004020202020204" pitchFamily="34" charset="0"/>
          </a:endParaRPr>
        </a:p>
        <a:p>
          <a:r>
            <a:rPr lang="en-US" sz="1100" b="0" i="0" u="none" strike="noStrike" baseline="0">
              <a:solidFill>
                <a:srgbClr val="000000"/>
              </a:solidFill>
              <a:latin typeface="Aptos" panose="020B0004020202020204" pitchFamily="34" charset="0"/>
            </a:rPr>
            <a:t>TLS will also purchase a mobility ramp to help individuals with accessibility issues use the harm reduction van/mobile unit. The one-time cost for the mobility ramp is $259.99. </a:t>
          </a:r>
          <a:br>
            <a:rPr lang="en-US" sz="1100" b="0" i="0" u="none" strike="noStrike" baseline="0">
              <a:solidFill>
                <a:srgbClr val="000000"/>
              </a:solidFill>
              <a:latin typeface="Aptos" panose="020B0004020202020204" pitchFamily="34" charset="0"/>
            </a:rPr>
          </a:br>
          <a:endParaRPr lang="en-US" sz="1100" b="0" i="0" u="none" strike="noStrike" baseline="0">
            <a:solidFill>
              <a:srgbClr val="000000"/>
            </a:solidFill>
            <a:latin typeface="Aptos" panose="020B0004020202020204" pitchFamily="34" charset="0"/>
          </a:endParaRPr>
        </a:p>
        <a:p>
          <a:r>
            <a:rPr lang="en-US" sz="1100" b="0" i="0" u="none" strike="noStrike" baseline="0">
              <a:solidFill>
                <a:srgbClr val="000000"/>
              </a:solidFill>
              <a:latin typeface="Aptos" panose="020B0004020202020204" pitchFamily="34" charset="0"/>
            </a:rPr>
            <a:t>Other </a:t>
          </a:r>
        </a:p>
        <a:p>
          <a:r>
            <a:rPr lang="en-US" sz="1100" b="0" i="0" u="none" strike="noStrike" baseline="0">
              <a:solidFill>
                <a:srgbClr val="000000"/>
              </a:solidFill>
              <a:latin typeface="Aptos" panose="020B0004020202020204" pitchFamily="34" charset="0"/>
            </a:rPr>
            <a:t>Trivium will spend an estimated $15,000 on vehicle maintenance, gas, registration, and </a:t>
          </a:r>
        </a:p>
        <a:p>
          <a:r>
            <a:rPr lang="en-US" sz="1100" b="0" i="0" u="none" strike="noStrike" baseline="0">
              <a:solidFill>
                <a:srgbClr val="000000"/>
              </a:solidFill>
              <a:latin typeface="Aptos" panose="020B0004020202020204" pitchFamily="34" charset="0"/>
            </a:rPr>
            <a:t>insurance on the mobile unit. This includes routine/preventative maintenance to keep the van in good condition. Only Trivium staff will be permitted to drive the van as only they are covered under our insurance policy. </a:t>
          </a:r>
        </a:p>
        <a:p>
          <a:br>
            <a:rPr lang="en-US" sz="1100" b="0" i="0" u="none" strike="noStrike" baseline="0">
              <a:solidFill>
                <a:srgbClr val="000000"/>
              </a:solidFill>
              <a:latin typeface="Aptos" panose="020B0004020202020204" pitchFamily="34" charset="0"/>
            </a:rPr>
          </a:br>
          <a:r>
            <a:rPr lang="en-US" sz="1100" b="0" i="0" u="none" strike="noStrike" baseline="0">
              <a:solidFill>
                <a:srgbClr val="000000"/>
              </a:solidFill>
              <a:latin typeface="Aptos" panose="020B0004020202020204" pitchFamily="34" charset="0"/>
            </a:rPr>
            <a:t>TLS will purchase and distribute bus passes to help clients get to referred services, including the office location and daily MOUD dosing as needed. TLS will purchase 300 daily passes at $1.90 each and 150 monthly passes at $42 each. </a:t>
          </a:r>
        </a:p>
        <a:p>
          <a:endParaRPr lang="en-US" sz="1100" b="0" i="0" u="none" strike="noStrike" baseline="0">
            <a:solidFill>
              <a:srgbClr val="000000"/>
            </a:solidFill>
            <a:effectLst/>
            <a:latin typeface="Aptos" panose="020B0004020202020204" pitchFamily="34" charset="0"/>
          </a:endParaRPr>
        </a:p>
        <a:p>
          <a:endParaRPr lang="en-US">
            <a:effectLst/>
          </a:endParaRPr>
        </a:p>
      </xdr:txBody>
    </xdr:sp>
    <xdr:clientData/>
  </xdr:twoCellAnchor>
  <xdr:twoCellAnchor editAs="oneCell">
    <xdr:from>
      <xdr:col>0</xdr:col>
      <xdr:colOff>0</xdr:colOff>
      <xdr:row>11</xdr:row>
      <xdr:rowOff>114300</xdr:rowOff>
    </xdr:from>
    <xdr:to>
      <xdr:col>9</xdr:col>
      <xdr:colOff>180902</xdr:colOff>
      <xdr:row>21</xdr:row>
      <xdr:rowOff>100330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a:srcRect t="-1" r="-279" b="-279"/>
        <a:stretch/>
      </xdr:blipFill>
      <xdr:spPr>
        <a:xfrm>
          <a:off x="0" y="2139950"/>
          <a:ext cx="5667302" cy="1827530"/>
        </a:xfrm>
        <a:prstGeom prst="rect">
          <a:avLst/>
        </a:prstGeom>
      </xdr:spPr>
    </xdr:pic>
    <xdr:clientData/>
  </xdr:twoCellAnchor>
  <xdr:twoCellAnchor editAs="oneCell">
    <xdr:from>
      <xdr:col>4</xdr:col>
      <xdr:colOff>409575</xdr:colOff>
      <xdr:row>82</xdr:row>
      <xdr:rowOff>116203</xdr:rowOff>
    </xdr:from>
    <xdr:to>
      <xdr:col>8</xdr:col>
      <xdr:colOff>63238</xdr:colOff>
      <xdr:row>90</xdr:row>
      <xdr:rowOff>116022</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2"/>
        <a:stretch>
          <a:fillRect/>
        </a:stretch>
      </xdr:blipFill>
      <xdr:spPr>
        <a:xfrm>
          <a:off x="2847975" y="14956153"/>
          <a:ext cx="2095238" cy="1447619"/>
        </a:xfrm>
        <a:prstGeom prst="rect">
          <a:avLst/>
        </a:prstGeom>
      </xdr:spPr>
    </xdr:pic>
    <xdr:clientData/>
  </xdr:twoCellAnchor>
  <xdr:twoCellAnchor>
    <xdr:from>
      <xdr:col>0</xdr:col>
      <xdr:colOff>0</xdr:colOff>
      <xdr:row>91</xdr:row>
      <xdr:rowOff>175259</xdr:rowOff>
    </xdr:from>
    <xdr:to>
      <xdr:col>16</xdr:col>
      <xdr:colOff>15240</xdr:colOff>
      <xdr:row>189</xdr:row>
      <xdr:rowOff>19050</xdr:rowOff>
    </xdr:to>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0" y="16643984"/>
          <a:ext cx="9768840" cy="175793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#29</a:t>
          </a:r>
          <a:b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br>
          <a:b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br>
          <a:r>
            <a:rPr lang="en-US" sz="1100">
              <a:effectLst/>
              <a:latin typeface="Century Gothic" panose="020B0502020202020204" pitchFamily="34" charset="0"/>
              <a:ea typeface="Aptos" panose="020B0004020202020204" pitchFamily="34" charset="0"/>
            </a:rPr>
            <a:t>To Whom It May Concern,</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a:effectLst/>
              <a:latin typeface="Century Gothic" panose="020B0502020202020204" pitchFamily="34" charset="0"/>
              <a:ea typeface="Aptos" panose="020B0004020202020204" pitchFamily="34" charset="0"/>
            </a:rPr>
            <a:t> </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a:effectLst/>
              <a:latin typeface="Century Gothic" panose="020B0502020202020204" pitchFamily="34" charset="0"/>
              <a:ea typeface="Aptos" panose="020B0004020202020204" pitchFamily="34" charset="0"/>
            </a:rPr>
            <a:t>Thank you for the opportunity to submit a request for funding from the Opioid Settlement Fund. On behalf of the Idaho Recovery Coach Academy, I respectfully submit the following proposal:</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a:effectLst/>
              <a:highlight>
                <a:srgbClr val="FFFFFF"/>
              </a:highlight>
              <a:latin typeface="Arial" panose="020B0604020202020204" pitchFamily="34" charset="0"/>
              <a:ea typeface="Aptos" panose="020B0004020202020204" pitchFamily="34" charset="0"/>
            </a:rPr>
            <a:t> </a:t>
          </a:r>
          <a:endParaRPr lang="en-US" sz="1200">
            <a:effectLst/>
            <a:highlight>
              <a:srgbClr val="FFFFFF"/>
            </a:highlight>
            <a:latin typeface="Calibri" panose="020F0502020204030204" pitchFamily="34" charset="0"/>
            <a:ea typeface="Times New Roman" panose="02020603050405020304" pitchFamily="18" charset="0"/>
          </a:endParaRPr>
        </a:p>
        <a:p>
          <a:pPr marL="0" marR="0">
            <a:spcBef>
              <a:spcPts val="0"/>
            </a:spcBef>
            <a:spcAft>
              <a:spcPts val="0"/>
            </a:spcAft>
          </a:pPr>
          <a:r>
            <a:rPr lang="en-US" sz="1100" b="1">
              <a:effectLst/>
              <a:latin typeface="Century Gothic" panose="020B0502020202020204" pitchFamily="34" charset="0"/>
              <a:ea typeface="Aptos" panose="020B0004020202020204" pitchFamily="34" charset="0"/>
            </a:rPr>
            <a:t>Idaho Recovery Coach Training Academy Proposal</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b="1">
              <a:effectLst/>
              <a:latin typeface="Century Gothic" panose="020B0502020202020204" pitchFamily="34" charset="0"/>
              <a:ea typeface="Aptos" panose="020B0004020202020204" pitchFamily="34" charset="0"/>
            </a:rPr>
            <a:t> </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b="1">
              <a:effectLst/>
              <a:latin typeface="Century Gothic" panose="020B0502020202020204" pitchFamily="34" charset="0"/>
              <a:ea typeface="Aptos" panose="020B0004020202020204" pitchFamily="34" charset="0"/>
            </a:rPr>
            <a:t>Funding Impact: </a:t>
          </a:r>
          <a:endParaRPr lang="en-US" sz="900">
            <a:effectLst/>
            <a:latin typeface="Calibri" panose="020F0502020204030204" pitchFamily="34" charset="0"/>
            <a:ea typeface="Times New Roman" panose="02020603050405020304" pitchFamily="18" charset="0"/>
          </a:endParaRPr>
        </a:p>
        <a:p>
          <a:pPr marL="0" marR="0">
            <a:spcBef>
              <a:spcPts val="0"/>
            </a:spcBef>
            <a:spcAft>
              <a:spcPts val="1200"/>
            </a:spcAft>
          </a:pPr>
          <a:r>
            <a:rPr lang="en-US" sz="1100">
              <a:effectLst/>
              <a:latin typeface="Century Gothic" panose="020B0502020202020204" pitchFamily="34" charset="0"/>
              <a:ea typeface="Aptos" panose="020B0004020202020204" pitchFamily="34" charset="0"/>
            </a:rPr>
            <a:t>Continued development and growth of Idaho’s Behavioral Health Workforce through the education and support of certified Recovery Coaches via the Idaho Recovery Coach Training Academy. </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b="1">
              <a:effectLst/>
              <a:latin typeface="Century Gothic" panose="020B0502020202020204" pitchFamily="34" charset="0"/>
              <a:ea typeface="Aptos" panose="020B0004020202020204" pitchFamily="34" charset="0"/>
            </a:rPr>
            <a:t>Overview:</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a:effectLst/>
              <a:latin typeface="Century Gothic" panose="020B0502020202020204" pitchFamily="34" charset="0"/>
              <a:ea typeface="Aptos" panose="020B0004020202020204" pitchFamily="34" charset="0"/>
            </a:rPr>
            <a:t>In 2014, Idaho recognized recovery coaching as a critical service to those seeking recovery from a substance use disorder, and began efforts to increase the recovery coach workforce throughout the state. In 2022, the Idaho Department of Health and Welfare, Division of Behavioral Health, identified the need to provide further support and development of certified coaches in Idaho, and in partnership with BPA Health, launched the Idaho Recovery Coach Training Academy.  </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a:effectLst/>
              <a:latin typeface="Century Gothic" panose="020B0502020202020204" pitchFamily="34" charset="0"/>
              <a:ea typeface="Aptos" panose="020B0004020202020204" pitchFamily="34" charset="0"/>
            </a:rPr>
            <a:t> </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b="1">
              <a:effectLst/>
              <a:latin typeface="Century Gothic" panose="020B0502020202020204" pitchFamily="34" charset="0"/>
              <a:ea typeface="Aptos" panose="020B0004020202020204" pitchFamily="34" charset="0"/>
            </a:rPr>
            <a:t>The Idaho Recovery Coach Training Academy provides the following workforce supports:</a:t>
          </a:r>
          <a:endParaRPr lang="en-US" sz="900">
            <a:effectLst/>
            <a:latin typeface="Calibri" panose="020F0502020204030204" pitchFamily="34" charset="0"/>
            <a:ea typeface="Times New Roman" panose="02020603050405020304" pitchFamily="18" charset="0"/>
          </a:endParaRPr>
        </a:p>
        <a:p>
          <a:pPr marL="342900" marR="0" lvl="0" indent="-342900">
            <a:lnSpc>
              <a:spcPct val="105000"/>
            </a:lnSpc>
            <a:spcBef>
              <a:spcPts val="0"/>
            </a:spcBef>
            <a:spcAft>
              <a:spcPts val="0"/>
            </a:spcAft>
            <a:buFont typeface="Symbol" panose="05050102010706020507" pitchFamily="18" charset="2"/>
            <a:buChar char=""/>
          </a:pPr>
          <a:r>
            <a:rPr lang="en-US" sz="1100">
              <a:effectLst/>
              <a:latin typeface="Century Gothic" panose="020B0502020202020204" pitchFamily="34" charset="0"/>
              <a:ea typeface="Times New Roman" panose="02020603050405020304" pitchFamily="18" charset="0"/>
            </a:rPr>
            <a:t>Establishes training as the first step toward professional certification as a Recovery Coach, ensuring individuals are prepared and able to meet the requirements for certification.</a:t>
          </a:r>
          <a:endParaRPr lang="en-US" sz="900">
            <a:effectLst/>
            <a:latin typeface="Calibri" panose="020F0502020204030204" pitchFamily="34" charset="0"/>
            <a:ea typeface="Times New Roman" panose="02020603050405020304" pitchFamily="18" charset="0"/>
          </a:endParaRPr>
        </a:p>
        <a:p>
          <a:pPr marL="342900" marR="0" lvl="0" indent="-342900">
            <a:lnSpc>
              <a:spcPct val="105000"/>
            </a:lnSpc>
            <a:spcBef>
              <a:spcPts val="0"/>
            </a:spcBef>
            <a:spcAft>
              <a:spcPts val="0"/>
            </a:spcAft>
            <a:buFont typeface="Symbol" panose="05050102010706020507" pitchFamily="18" charset="2"/>
            <a:buChar char=""/>
          </a:pPr>
          <a:r>
            <a:rPr lang="en-US" sz="1100">
              <a:effectLst/>
              <a:latin typeface="Century Gothic" panose="020B0502020202020204" pitchFamily="34" charset="0"/>
              <a:ea typeface="Times New Roman" panose="02020603050405020304" pitchFamily="18" charset="0"/>
            </a:rPr>
            <a:t>Provides robust and intensive in-person training throughout the state as well as virtually, providing abundant opportunity for individuals perusing recovery coaching as a career.</a:t>
          </a:r>
          <a:endParaRPr lang="en-US" sz="900">
            <a:effectLst/>
            <a:latin typeface="Calibri" panose="020F0502020204030204" pitchFamily="34" charset="0"/>
            <a:ea typeface="Times New Roman" panose="02020603050405020304" pitchFamily="18" charset="0"/>
          </a:endParaRPr>
        </a:p>
        <a:p>
          <a:pPr marL="342900" marR="0" lvl="0" indent="-342900">
            <a:lnSpc>
              <a:spcPct val="105000"/>
            </a:lnSpc>
            <a:spcBef>
              <a:spcPts val="0"/>
            </a:spcBef>
            <a:spcAft>
              <a:spcPts val="0"/>
            </a:spcAft>
            <a:buFont typeface="Symbol" panose="05050102010706020507" pitchFamily="18" charset="2"/>
            <a:buChar char=""/>
          </a:pPr>
          <a:r>
            <a:rPr lang="en-US" sz="1100">
              <a:effectLst/>
              <a:latin typeface="Century Gothic" panose="020B0502020202020204" pitchFamily="34" charset="0"/>
              <a:ea typeface="Times New Roman" panose="02020603050405020304" pitchFamily="18" charset="0"/>
            </a:rPr>
            <a:t>Provides overarching support including, but not limited to: </a:t>
          </a:r>
          <a:endParaRPr lang="en-US" sz="900">
            <a:effectLst/>
            <a:latin typeface="Calibri" panose="020F0502020204030204" pitchFamily="34" charset="0"/>
            <a:ea typeface="Times New Roman" panose="02020603050405020304" pitchFamily="18" charset="0"/>
          </a:endParaRPr>
        </a:p>
        <a:p>
          <a:pPr marL="742950" marR="0" lvl="1" indent="-285750">
            <a:lnSpc>
              <a:spcPct val="105000"/>
            </a:lnSpc>
            <a:spcBef>
              <a:spcPts val="0"/>
            </a:spcBef>
            <a:spcAft>
              <a:spcPts val="0"/>
            </a:spcAft>
            <a:buFont typeface="Courier New" panose="02070309020205020404" pitchFamily="49" charset="0"/>
            <a:buChar char="o"/>
          </a:pPr>
          <a:r>
            <a:rPr lang="en-US" sz="1100">
              <a:effectLst/>
              <a:latin typeface="Century Gothic" panose="020B0502020202020204" pitchFamily="34" charset="0"/>
              <a:ea typeface="Times New Roman" panose="02020603050405020304" pitchFamily="18" charset="0"/>
            </a:rPr>
            <a:t>Assisting coaches with the completion of their required supervision hours, </a:t>
          </a:r>
          <a:endParaRPr lang="en-US" sz="900">
            <a:effectLst/>
            <a:latin typeface="Calibri" panose="020F0502020204030204" pitchFamily="34" charset="0"/>
            <a:ea typeface="Times New Roman" panose="02020603050405020304" pitchFamily="18" charset="0"/>
          </a:endParaRPr>
        </a:p>
        <a:p>
          <a:pPr marL="742950" marR="0" lvl="1" indent="-285750">
            <a:lnSpc>
              <a:spcPct val="105000"/>
            </a:lnSpc>
            <a:spcBef>
              <a:spcPts val="0"/>
            </a:spcBef>
            <a:spcAft>
              <a:spcPts val="0"/>
            </a:spcAft>
            <a:buFont typeface="Courier New" panose="02070309020205020404" pitchFamily="49" charset="0"/>
            <a:buChar char="o"/>
          </a:pPr>
          <a:r>
            <a:rPr lang="en-US" sz="1100">
              <a:effectLst/>
              <a:latin typeface="Century Gothic" panose="020B0502020202020204" pitchFamily="34" charset="0"/>
              <a:ea typeface="Times New Roman" panose="02020603050405020304" pitchFamily="18" charset="0"/>
            </a:rPr>
            <a:t>Providing one-on-one mentoring and ongoing education to ensure trained coaches complete and maintain certification,</a:t>
          </a:r>
          <a:endParaRPr lang="en-US" sz="900">
            <a:effectLst/>
            <a:latin typeface="Calibri" panose="020F0502020204030204" pitchFamily="34" charset="0"/>
            <a:ea typeface="Times New Roman" panose="02020603050405020304" pitchFamily="18" charset="0"/>
          </a:endParaRPr>
        </a:p>
        <a:p>
          <a:pPr marL="742950" marR="0" lvl="1" indent="-285750">
            <a:lnSpc>
              <a:spcPct val="105000"/>
            </a:lnSpc>
            <a:spcBef>
              <a:spcPts val="0"/>
            </a:spcBef>
            <a:spcAft>
              <a:spcPts val="0"/>
            </a:spcAft>
            <a:buFont typeface="Courier New" panose="02070309020205020404" pitchFamily="49" charset="0"/>
            <a:buChar char="o"/>
          </a:pPr>
          <a:r>
            <a:rPr lang="en-US" sz="1100">
              <a:effectLst/>
              <a:latin typeface="Century Gothic" panose="020B0502020202020204" pitchFamily="34" charset="0"/>
              <a:ea typeface="Times New Roman" panose="02020603050405020304" pitchFamily="18" charset="0"/>
            </a:rPr>
            <a:t>Developing a connected body of Recovery Coaches and Recovery Coach Supervisors throughout Idaho,</a:t>
          </a:r>
          <a:endParaRPr lang="en-US" sz="900">
            <a:effectLst/>
            <a:latin typeface="Calibri" panose="020F0502020204030204" pitchFamily="34" charset="0"/>
            <a:ea typeface="Times New Roman" panose="02020603050405020304" pitchFamily="18" charset="0"/>
          </a:endParaRPr>
        </a:p>
        <a:p>
          <a:pPr marL="742950" marR="0" lvl="1" indent="-285750">
            <a:lnSpc>
              <a:spcPct val="105000"/>
            </a:lnSpc>
            <a:spcBef>
              <a:spcPts val="0"/>
            </a:spcBef>
            <a:spcAft>
              <a:spcPts val="0"/>
            </a:spcAft>
            <a:buFont typeface="Courier New" panose="02070309020205020404" pitchFamily="49" charset="0"/>
            <a:buChar char="o"/>
          </a:pPr>
          <a:r>
            <a:rPr lang="en-US" sz="1100">
              <a:effectLst/>
              <a:latin typeface="Century Gothic" panose="020B0502020202020204" pitchFamily="34" charset="0"/>
              <a:ea typeface="Times New Roman" panose="02020603050405020304" pitchFamily="18" charset="0"/>
            </a:rPr>
            <a:t>Connecting certified Recovery Coaches with agencies seeking to hire, as well as providing support and assistance as agencies implement and expand their Recovery Coach services, and</a:t>
          </a:r>
          <a:endParaRPr lang="en-US" sz="900">
            <a:effectLst/>
            <a:latin typeface="Calibri" panose="020F0502020204030204" pitchFamily="34" charset="0"/>
            <a:ea typeface="Times New Roman" panose="02020603050405020304" pitchFamily="18" charset="0"/>
          </a:endParaRPr>
        </a:p>
        <a:p>
          <a:pPr marL="742950" marR="0" lvl="1" indent="-285750">
            <a:lnSpc>
              <a:spcPct val="105000"/>
            </a:lnSpc>
            <a:spcBef>
              <a:spcPts val="0"/>
            </a:spcBef>
            <a:spcAft>
              <a:spcPts val="800"/>
            </a:spcAft>
            <a:buFont typeface="Courier New" panose="02070309020205020404" pitchFamily="49" charset="0"/>
            <a:buChar char="o"/>
          </a:pPr>
          <a:r>
            <a:rPr lang="en-US" sz="1100">
              <a:effectLst/>
              <a:latin typeface="Century Gothic" panose="020B0502020202020204" pitchFamily="34" charset="0"/>
              <a:ea typeface="Times New Roman" panose="02020603050405020304" pitchFamily="18" charset="0"/>
            </a:rPr>
            <a:t>Providing community and provider education and outreach to increase awareness on the impact of recovery coaching.</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a:effectLst/>
              <a:latin typeface="Century Gothic" panose="020B0502020202020204" pitchFamily="34" charset="0"/>
              <a:ea typeface="Aptos" panose="020B0004020202020204" pitchFamily="34" charset="0"/>
            </a:rPr>
            <a:t>Research indicates mounting evidence supporting the positive impact of peer recovery support on an individual’s recovery journey, marking reductions in substance use, increased treatment retention, greater housing stability, reduced relapse rates, and decreased criminal justice involvement, and more. (See attachment - SAMHSA Value of Peers)</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a:effectLst/>
              <a:latin typeface="Century Gothic" panose="020B0502020202020204" pitchFamily="34" charset="0"/>
              <a:ea typeface="Aptos" panose="020B0004020202020204" pitchFamily="34" charset="0"/>
            </a:rPr>
            <a:t> </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b="1">
              <a:effectLst/>
              <a:latin typeface="Century Gothic" panose="020B0502020202020204" pitchFamily="34" charset="0"/>
              <a:ea typeface="Aptos" panose="020B0004020202020204" pitchFamily="34" charset="0"/>
            </a:rPr>
            <a:t>Funding Request:</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b="1">
              <a:effectLst/>
              <a:latin typeface="Century Gothic" panose="020B0502020202020204" pitchFamily="34" charset="0"/>
              <a:ea typeface="Aptos" panose="020B0004020202020204" pitchFamily="34" charset="0"/>
            </a:rPr>
            <a:t>As such, BPA Health is requesting $490,000 for the continuation of the contract work completed during the first two years of the Recovery Coach Training Academy for the Idaho Department of Health and Welfare, Division of Behavioral Health. </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a:effectLst/>
              <a:latin typeface="Century Gothic" panose="020B0502020202020204" pitchFamily="34" charset="0"/>
              <a:ea typeface="Aptos" panose="020B0004020202020204" pitchFamily="34" charset="0"/>
            </a:rPr>
            <a:t> </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a:effectLst/>
              <a:latin typeface="Century Gothic" panose="020B0502020202020204" pitchFamily="34" charset="0"/>
              <a:ea typeface="Aptos" panose="020B0004020202020204" pitchFamily="34" charset="0"/>
            </a:rPr>
            <a:t>Since inception, the Idaho Recovery Coach Training Academy has provided more than 25 training courses throughout the state and virtually, and created a network of more than 200 individuals pursuing a role in the Recovery Coach workforce. This request honors the budget as set within the contract thus far between the Idaho Department of Health and Welfare, Division of Behavioral Health, and BPA Health, and would allow for the continuation and ongoing growth of the Recovery Coach workforce in Idaho as trained and supported by the Idaho Recovery Coach Training Academy. </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a:effectLst/>
              <a:latin typeface="Century Gothic" panose="020B0502020202020204" pitchFamily="34" charset="0"/>
              <a:ea typeface="Aptos" panose="020B0004020202020204" pitchFamily="34" charset="0"/>
            </a:rPr>
            <a:t> </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b="1">
              <a:effectLst/>
              <a:latin typeface="Century Gothic" panose="020B0502020202020204" pitchFamily="34" charset="0"/>
              <a:ea typeface="Aptos" panose="020B0004020202020204" pitchFamily="34" charset="0"/>
            </a:rPr>
            <a:t>Recovery Coaches help bridge gaps in treatment, foster community engagement, and enable individuals to successfully complete their recovery journeys. BPA Health and the Idaho Recovery Coach Training Academy look forward to continuing to develop and support this much-needed workforce throughout Idaho. </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b="1">
              <a:effectLst/>
              <a:latin typeface="Century Gothic" panose="020B0502020202020204" pitchFamily="34" charset="0"/>
              <a:ea typeface="Aptos" panose="020B0004020202020204" pitchFamily="34" charset="0"/>
            </a:rPr>
            <a:t> </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b="1">
              <a:effectLst/>
              <a:latin typeface="Century Gothic" panose="020B0502020202020204" pitchFamily="34" charset="0"/>
              <a:ea typeface="Aptos" panose="020B0004020202020204" pitchFamily="34" charset="0"/>
            </a:rPr>
            <a:t>Thank you for your consideration. </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b="1">
              <a:effectLst/>
              <a:latin typeface="Century Gothic" panose="020B0502020202020204" pitchFamily="34" charset="0"/>
              <a:ea typeface="Aptos" panose="020B0004020202020204" pitchFamily="34" charset="0"/>
            </a:rPr>
            <a:t> </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b="1">
              <a:effectLst/>
              <a:latin typeface="Century Gothic" panose="020B0502020202020204" pitchFamily="34" charset="0"/>
              <a:ea typeface="Aptos" panose="020B0004020202020204" pitchFamily="34" charset="0"/>
            </a:rPr>
            <a:t>Mindy OldenKamp</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b="1">
              <a:effectLst/>
              <a:latin typeface="Century Gothic" panose="020B0502020202020204" pitchFamily="34" charset="0"/>
              <a:ea typeface="Aptos" panose="020B0004020202020204" pitchFamily="34" charset="0"/>
            </a:rPr>
            <a:t>Program Manager</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b="1">
              <a:effectLst/>
              <a:latin typeface="Century Gothic" panose="020B0502020202020204" pitchFamily="34" charset="0"/>
              <a:ea typeface="Aptos" panose="020B0004020202020204" pitchFamily="34" charset="0"/>
            </a:rPr>
            <a:t>Idaho Recovery Coach Training Academy</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b="1">
              <a:effectLst/>
              <a:latin typeface="Century Gothic" panose="020B0502020202020204" pitchFamily="34" charset="0"/>
              <a:ea typeface="Aptos" panose="020B0004020202020204" pitchFamily="34" charset="0"/>
            </a:rPr>
            <a:t> </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br>
            <a:rPr lang="en-US" sz="1100">
              <a:effectLst/>
              <a:latin typeface="Century Gothic" panose="020B0502020202020204" pitchFamily="34" charset="0"/>
              <a:ea typeface="Aptos" panose="020B0004020202020204" pitchFamily="34" charset="0"/>
            </a:rPr>
          </a:br>
          <a:r>
            <a:rPr lang="en-US" sz="1100">
              <a:effectLst/>
              <a:latin typeface="Century Gothic" panose="020B0502020202020204" pitchFamily="34" charset="0"/>
              <a:ea typeface="Aptos" panose="020B0004020202020204" pitchFamily="34" charset="0"/>
            </a:rPr>
            <a:t>This request aligns with the Idaho Behavioral Health Council’s (IBHC) Strategic Plan and is allowable under Appendix A of the Opioid Settlement. Specifically, this request connects with or directly supports the following items of the Appendix: </a:t>
          </a:r>
          <a:endParaRPr lang="en-US" sz="900">
            <a:effectLst/>
            <a:latin typeface="Calibri" panose="020F0502020204030204" pitchFamily="34" charset="0"/>
            <a:ea typeface="Times New Roman" panose="02020603050405020304" pitchFamily="18" charset="0"/>
          </a:endParaRPr>
        </a:p>
        <a:p>
          <a:pPr marL="342900" marR="0" lvl="0" indent="-342900">
            <a:lnSpc>
              <a:spcPct val="105000"/>
            </a:lnSpc>
            <a:spcBef>
              <a:spcPts val="0"/>
            </a:spcBef>
            <a:spcAft>
              <a:spcPts val="0"/>
            </a:spcAft>
            <a:buFont typeface="Symbol" panose="05050102010706020507" pitchFamily="18" charset="2"/>
            <a:buChar char=""/>
          </a:pPr>
          <a:r>
            <a:rPr lang="en-US" sz="1100">
              <a:effectLst/>
              <a:latin typeface="Century Gothic" panose="020B0502020202020204" pitchFamily="34" charset="0"/>
              <a:ea typeface="Times New Roman" panose="02020603050405020304" pitchFamily="18" charset="0"/>
            </a:rPr>
            <a:t>A.5 - Support mobile intervention, treatment, and recovery services, offered by qualified professionals and service providers, such as peer recovery coaches, for persons with OUD and any co-occurring SUD/MH conditions and for persons who have experienced an opioid overdose. </a:t>
          </a:r>
          <a:endParaRPr lang="en-US" sz="900">
            <a:effectLst/>
            <a:latin typeface="Calibri" panose="020F0502020204030204" pitchFamily="34" charset="0"/>
            <a:ea typeface="Times New Roman" panose="02020603050405020304" pitchFamily="18" charset="0"/>
          </a:endParaRPr>
        </a:p>
        <a:p>
          <a:pPr marL="342900" marR="0" lvl="0" indent="-342900">
            <a:lnSpc>
              <a:spcPct val="105000"/>
            </a:lnSpc>
            <a:spcBef>
              <a:spcPts val="0"/>
            </a:spcBef>
            <a:spcAft>
              <a:spcPts val="0"/>
            </a:spcAft>
            <a:buFont typeface="Symbol" panose="05050102010706020507" pitchFamily="18" charset="2"/>
            <a:buChar char=""/>
          </a:pPr>
          <a:r>
            <a:rPr lang="en-US" sz="1100" b="1">
              <a:effectLst/>
              <a:latin typeface="Century Gothic" panose="020B0502020202020204" pitchFamily="34" charset="0"/>
              <a:ea typeface="Times New Roman" panose="02020603050405020304" pitchFamily="18" charset="0"/>
            </a:rPr>
            <a:t>A.9 - Support workforce development for addiction professionals who work with persons with OUD and any co-occurring SUD/MH conditions.  </a:t>
          </a:r>
          <a:endParaRPr lang="en-US" sz="900">
            <a:effectLst/>
            <a:latin typeface="Calibri" panose="020F0502020204030204" pitchFamily="34" charset="0"/>
            <a:ea typeface="Times New Roman" panose="02020603050405020304" pitchFamily="18" charset="0"/>
          </a:endParaRPr>
        </a:p>
        <a:p>
          <a:pPr marL="342900" marR="0" lvl="0" indent="-342900">
            <a:lnSpc>
              <a:spcPct val="105000"/>
            </a:lnSpc>
            <a:spcBef>
              <a:spcPts val="0"/>
            </a:spcBef>
            <a:spcAft>
              <a:spcPts val="0"/>
            </a:spcAft>
            <a:buFont typeface="Symbol" panose="05050102010706020507" pitchFamily="18" charset="2"/>
            <a:buChar char=""/>
          </a:pPr>
          <a:r>
            <a:rPr lang="en-US" sz="1100">
              <a:effectLst/>
              <a:latin typeface="Century Gothic" panose="020B0502020202020204" pitchFamily="34" charset="0"/>
              <a:ea typeface="Times New Roman" panose="02020603050405020304" pitchFamily="18" charset="0"/>
            </a:rPr>
            <a:t>A.13 - Dissemination of web-based training curricula, such as the American Academy of Addiction Psychiatry’s Provider Clinical Support Service-Opioids web-based training curriculum and motivational interviewing.  </a:t>
          </a:r>
          <a:endParaRPr lang="en-US" sz="900">
            <a:effectLst/>
            <a:latin typeface="Calibri" panose="020F0502020204030204" pitchFamily="34" charset="0"/>
            <a:ea typeface="Times New Roman" panose="02020603050405020304" pitchFamily="18" charset="0"/>
          </a:endParaRPr>
        </a:p>
        <a:p>
          <a:pPr marL="342900" marR="0" lvl="0" indent="-342900">
            <a:lnSpc>
              <a:spcPct val="105000"/>
            </a:lnSpc>
            <a:spcBef>
              <a:spcPts val="0"/>
            </a:spcBef>
            <a:spcAft>
              <a:spcPts val="0"/>
            </a:spcAft>
            <a:buFont typeface="Symbol" panose="05050102010706020507" pitchFamily="18" charset="2"/>
            <a:buChar char=""/>
          </a:pPr>
          <a:r>
            <a:rPr lang="en-US" sz="1100">
              <a:effectLst/>
              <a:latin typeface="Century Gothic" panose="020B0502020202020204" pitchFamily="34" charset="0"/>
              <a:ea typeface="Times New Roman" panose="02020603050405020304" pitchFamily="18" charset="0"/>
            </a:rPr>
            <a:t>A.14 - Development and dissemination of new curricula, such as the American Academy of Addiction Psychiatry’s Provider Clinical Support Service for Medication Assisted Treatment. </a:t>
          </a:r>
          <a:endParaRPr lang="en-US" sz="900">
            <a:effectLst/>
            <a:latin typeface="Calibri" panose="020F0502020204030204" pitchFamily="34" charset="0"/>
            <a:ea typeface="Times New Roman" panose="02020603050405020304" pitchFamily="18" charset="0"/>
          </a:endParaRPr>
        </a:p>
        <a:p>
          <a:pPr marL="342900" marR="0" lvl="0" indent="-342900">
            <a:lnSpc>
              <a:spcPct val="105000"/>
            </a:lnSpc>
            <a:spcBef>
              <a:spcPts val="0"/>
            </a:spcBef>
            <a:spcAft>
              <a:spcPts val="0"/>
            </a:spcAft>
            <a:buFont typeface="Symbol" panose="05050102010706020507" pitchFamily="18" charset="2"/>
            <a:buChar char=""/>
          </a:pPr>
          <a:r>
            <a:rPr lang="en-US" sz="1100">
              <a:effectLst/>
              <a:latin typeface="Century Gothic" panose="020B0502020202020204" pitchFamily="34" charset="0"/>
              <a:ea typeface="Times New Roman" panose="02020603050405020304" pitchFamily="18" charset="0"/>
            </a:rPr>
            <a:t>B.8 - Provide employment training or educational services for persons in treatment for or recovery from OUD and any co-occurring SUD/MH conditions.  </a:t>
          </a:r>
          <a:endParaRPr lang="en-US" sz="900">
            <a:effectLst/>
            <a:latin typeface="Calibri" panose="020F0502020204030204" pitchFamily="34" charset="0"/>
            <a:ea typeface="Times New Roman" panose="02020603050405020304" pitchFamily="18" charset="0"/>
          </a:endParaRPr>
        </a:p>
        <a:p>
          <a:pPr marL="342900" marR="0" lvl="0" indent="-342900">
            <a:lnSpc>
              <a:spcPct val="105000"/>
            </a:lnSpc>
            <a:spcBef>
              <a:spcPts val="0"/>
            </a:spcBef>
            <a:spcAft>
              <a:spcPts val="0"/>
            </a:spcAft>
            <a:buFont typeface="Symbol" panose="05050102010706020507" pitchFamily="18" charset="2"/>
            <a:buChar char=""/>
          </a:pPr>
          <a:r>
            <a:rPr lang="en-US" sz="1100">
              <a:effectLst/>
              <a:latin typeface="Century Gothic" panose="020B0502020202020204" pitchFamily="34" charset="0"/>
              <a:ea typeface="Times New Roman" panose="02020603050405020304" pitchFamily="18" charset="0"/>
            </a:rPr>
            <a:t>B.15 - Hire or train behavioral health workers to provide or expand any of the services or supports listed above.  </a:t>
          </a:r>
          <a:endParaRPr lang="en-US" sz="900">
            <a:effectLst/>
            <a:latin typeface="Calibri" panose="020F0502020204030204" pitchFamily="34" charset="0"/>
            <a:ea typeface="Times New Roman" panose="02020603050405020304" pitchFamily="18" charset="0"/>
          </a:endParaRPr>
        </a:p>
        <a:p>
          <a:pPr marL="342900" marR="0" lvl="0" indent="-342900">
            <a:lnSpc>
              <a:spcPct val="105000"/>
            </a:lnSpc>
            <a:spcBef>
              <a:spcPts val="0"/>
            </a:spcBef>
            <a:spcAft>
              <a:spcPts val="0"/>
            </a:spcAft>
            <a:buFont typeface="Symbol" panose="05050102010706020507" pitchFamily="18" charset="2"/>
            <a:buChar char=""/>
          </a:pPr>
          <a:r>
            <a:rPr lang="en-US" sz="1100">
              <a:effectLst/>
              <a:latin typeface="Century Gothic" panose="020B0502020202020204" pitchFamily="34" charset="0"/>
              <a:ea typeface="Times New Roman" panose="02020603050405020304" pitchFamily="18" charset="0"/>
            </a:rPr>
            <a:t>D.5 - Provide evidence-informed treatment, including MAT, recovery support, harm reduction, or other appropriate services to individuals with OUD and any cooccurring SUD/MH conditions who are leaving jail or prison have recently left jail or prison, are on probation or parole, are under community corrections supervision, or are in re-entry programs or facilities.</a:t>
          </a:r>
          <a:endParaRPr lang="en-US" sz="900">
            <a:effectLst/>
            <a:latin typeface="Calibri" panose="020F0502020204030204" pitchFamily="34" charset="0"/>
            <a:ea typeface="Times New Roman" panose="02020603050405020304" pitchFamily="18" charset="0"/>
          </a:endParaRPr>
        </a:p>
        <a:p>
          <a:pPr marL="342900" marR="0" lvl="0" indent="-342900">
            <a:lnSpc>
              <a:spcPct val="105000"/>
            </a:lnSpc>
            <a:spcBef>
              <a:spcPts val="0"/>
            </a:spcBef>
            <a:spcAft>
              <a:spcPts val="0"/>
            </a:spcAft>
            <a:buFont typeface="Symbol" panose="05050102010706020507" pitchFamily="18" charset="2"/>
            <a:buChar char=""/>
          </a:pPr>
          <a:r>
            <a:rPr lang="en-US" sz="1100">
              <a:effectLst/>
              <a:latin typeface="Century Gothic" panose="020B0502020202020204" pitchFamily="34" charset="0"/>
              <a:ea typeface="Times New Roman" panose="02020603050405020304" pitchFamily="18" charset="0"/>
            </a:rPr>
            <a:t>D.7 - Provide training on best practices for addressing the needs of criminal-justice involved persons with OUD and any co-occurring SUD/MH conditions to law enforcement, correctional, or judicial personnel or to providers of treatment, recovery, harm reduction, case management, or other services offered in connection with any of the strategies described in this section.    </a:t>
          </a:r>
          <a:endParaRPr lang="en-US" sz="900">
            <a:effectLst/>
            <a:latin typeface="Calibri" panose="020F0502020204030204" pitchFamily="34" charset="0"/>
            <a:ea typeface="Times New Roman" panose="02020603050405020304" pitchFamily="18" charset="0"/>
          </a:endParaRPr>
        </a:p>
        <a:p>
          <a:pPr marL="342900" marR="0" lvl="0" indent="-342900">
            <a:lnSpc>
              <a:spcPct val="105000"/>
            </a:lnSpc>
            <a:spcBef>
              <a:spcPts val="0"/>
            </a:spcBef>
            <a:spcAft>
              <a:spcPts val="0"/>
            </a:spcAft>
            <a:buFont typeface="Symbol" panose="05050102010706020507" pitchFamily="18" charset="2"/>
            <a:buChar char=""/>
          </a:pPr>
          <a:r>
            <a:rPr lang="en-US" sz="1100">
              <a:effectLst/>
              <a:latin typeface="Century Gothic" panose="020B0502020202020204" pitchFamily="34" charset="0"/>
              <a:ea typeface="Times New Roman" panose="02020603050405020304" pitchFamily="18" charset="0"/>
            </a:rPr>
            <a:t>H.12 - Provide training in harm reduction strategies to health care providers, students, peer recovery coaches, recovery outreach specialists, or other professionals that provide care to persons who use opioids or persons with OUD and any co-occurring SUD/MH conditions.  </a:t>
          </a:r>
          <a:endParaRPr lang="en-US" sz="900">
            <a:effectLst/>
            <a:latin typeface="Calibri" panose="020F0502020204030204" pitchFamily="34" charset="0"/>
            <a:ea typeface="Times New Roman" panose="02020603050405020304" pitchFamily="18" charset="0"/>
          </a:endParaRPr>
        </a:p>
        <a:p>
          <a:pPr marL="342900" marR="0" lvl="0" indent="-342900">
            <a:lnSpc>
              <a:spcPct val="105000"/>
            </a:lnSpc>
            <a:spcBef>
              <a:spcPts val="0"/>
            </a:spcBef>
            <a:spcAft>
              <a:spcPts val="800"/>
            </a:spcAft>
            <a:buFont typeface="Symbol" panose="05050102010706020507" pitchFamily="18" charset="2"/>
            <a:buChar char=""/>
          </a:pPr>
          <a:r>
            <a:rPr lang="en-US" sz="1100">
              <a:effectLst/>
              <a:latin typeface="Century Gothic" panose="020B0502020202020204" pitchFamily="34" charset="0"/>
              <a:ea typeface="Times New Roman" panose="02020603050405020304" pitchFamily="18" charset="0"/>
            </a:rPr>
            <a:t>J.1 - Statewide, regional, local or community regional planning to identify root causes of addiction and overdose, goals for reducing harms related to the opioid epidemic, and areas and populations with the greatest needs for treatment intervention services, and to support training and technical assistance and other strategies to abate the opioid epidemic described in this opioid abatement strategy list.</a:t>
          </a:r>
          <a:endParaRPr lang="en-US" sz="900">
            <a:effectLst/>
            <a:latin typeface="Calibri" panose="020F0502020204030204" pitchFamily="34" charset="0"/>
            <a:ea typeface="Times New Roman" panose="02020603050405020304" pitchFamily="18" charset="0"/>
          </a:endParaRPr>
        </a:p>
        <a:p>
          <a:pPr marL="0" marR="0">
            <a:spcBef>
              <a:spcPts val="0"/>
            </a:spcBef>
            <a:spcAft>
              <a:spcPts val="0"/>
            </a:spcAft>
          </a:pPr>
          <a:r>
            <a:rPr lang="en-US" sz="1100">
              <a:effectLst/>
              <a:latin typeface="Century Gothic" panose="020B0502020202020204" pitchFamily="34" charset="0"/>
              <a:ea typeface="Aptos" panose="020B0004020202020204" pitchFamily="34" charset="0"/>
            </a:rPr>
            <a:t> </a:t>
          </a:r>
          <a:endParaRPr lang="en-US" sz="900">
            <a:effectLst/>
            <a:latin typeface="Calibri" panose="020F0502020204030204" pitchFamily="34" charset="0"/>
            <a:ea typeface="Times New Roman" panose="02020603050405020304" pitchFamily="18" charset="0"/>
          </a:endParaRPr>
        </a:p>
        <a:p>
          <a:pPr marL="0" marR="0">
            <a:lnSpc>
              <a:spcPct val="105000"/>
            </a:lnSpc>
            <a:spcBef>
              <a:spcPts val="0"/>
            </a:spcBef>
            <a:spcAft>
              <a:spcPts val="0"/>
            </a:spcAft>
          </a:pPr>
          <a:r>
            <a:rPr lang="en-US" sz="1100" b="1">
              <a:effectLst/>
              <a:latin typeface="Century Gothic" panose="020B0502020202020204" pitchFamily="34" charset="0"/>
              <a:ea typeface="Aptos" panose="020B0004020202020204" pitchFamily="34" charset="0"/>
            </a:rPr>
            <a:t>Mindy OldenKamp </a:t>
          </a:r>
          <a:r>
            <a:rPr lang="en-US" sz="1100">
              <a:effectLst/>
              <a:latin typeface="Century Gothic" panose="020B0502020202020204" pitchFamily="34" charset="0"/>
              <a:ea typeface="Aptos" panose="020B0004020202020204" pitchFamily="34" charset="0"/>
            </a:rPr>
            <a:t>(she/her)</a:t>
          </a:r>
          <a:br>
            <a:rPr lang="en-US" sz="1100">
              <a:effectLst/>
              <a:latin typeface="Century Gothic" panose="020B0502020202020204" pitchFamily="34" charset="0"/>
              <a:ea typeface="Aptos" panose="020B0004020202020204" pitchFamily="34" charset="0"/>
            </a:rPr>
          </a:br>
          <a:r>
            <a:rPr lang="en-US" sz="1100">
              <a:effectLst/>
              <a:latin typeface="Century Gothic" panose="020B0502020202020204" pitchFamily="34" charset="0"/>
              <a:ea typeface="Aptos" panose="020B0004020202020204" pitchFamily="34" charset="0"/>
            </a:rPr>
            <a:t>Program Manager</a:t>
          </a:r>
          <a:endParaRPr lang="en-US" sz="900">
            <a:effectLst/>
            <a:latin typeface="Calibri" panose="020F0502020204030204" pitchFamily="34" charset="0"/>
            <a:ea typeface="Times New Roman" panose="02020603050405020304" pitchFamily="18" charset="0"/>
          </a:endParaRPr>
        </a:p>
        <a:p>
          <a:pPr marL="0" marR="0">
            <a:lnSpc>
              <a:spcPct val="105000"/>
            </a:lnSpc>
            <a:spcBef>
              <a:spcPts val="0"/>
            </a:spcBef>
            <a:spcAft>
              <a:spcPts val="0"/>
            </a:spcAft>
          </a:pPr>
          <a:r>
            <a:rPr lang="en-US" sz="1100">
              <a:effectLst/>
              <a:latin typeface="Century Gothic" panose="020B0502020202020204" pitchFamily="34" charset="0"/>
              <a:ea typeface="Aptos" panose="020B0004020202020204" pitchFamily="34" charset="0"/>
            </a:rPr>
            <a:t>Recovery Coach Training Academy</a:t>
          </a:r>
          <a:endParaRPr lang="en-US" sz="900">
            <a:effectLst/>
            <a:latin typeface="Calibri" panose="020F0502020204030204" pitchFamily="34" charset="0"/>
            <a:ea typeface="Times New Roman" panose="02020603050405020304" pitchFamily="18" charset="0"/>
          </a:endParaRPr>
        </a:p>
        <a:p>
          <a:pPr marL="0" marR="0">
            <a:lnSpc>
              <a:spcPct val="105000"/>
            </a:lnSpc>
            <a:spcBef>
              <a:spcPts val="0"/>
            </a:spcBef>
            <a:spcAft>
              <a:spcPts val="0"/>
            </a:spcAft>
          </a:pPr>
          <a:r>
            <a:rPr lang="en-US" sz="1100" u="sng">
              <a:solidFill>
                <a:srgbClr val="0563C1"/>
              </a:solidFill>
              <a:effectLst/>
              <a:latin typeface="Century Gothic" panose="020B0502020202020204" pitchFamily="34" charset="0"/>
              <a:ea typeface="Aptos" panose="020B00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www.IdahoRCA.com</a:t>
          </a:r>
          <a:r>
            <a:rPr lang="en-US" sz="1100">
              <a:effectLst/>
              <a:latin typeface="Century Gothic" panose="020B0502020202020204" pitchFamily="34" charset="0"/>
              <a:ea typeface="Aptos" panose="020B0004020202020204" pitchFamily="34" charset="0"/>
            </a:rPr>
            <a:t> </a:t>
          </a:r>
          <a:br>
            <a:rPr lang="en-US" sz="1100">
              <a:effectLst/>
              <a:latin typeface="Century Gothic" panose="020B0502020202020204" pitchFamily="34" charset="0"/>
              <a:ea typeface="Aptos" panose="020B0004020202020204" pitchFamily="34" charset="0"/>
            </a:rPr>
          </a:br>
          <a:r>
            <a:rPr lang="en-US" sz="1100" u="sng">
              <a:solidFill>
                <a:srgbClr val="C7364C"/>
              </a:solidFill>
              <a:effectLst/>
              <a:latin typeface="Century Gothic" panose="020B0502020202020204" pitchFamily="34" charset="0"/>
              <a:ea typeface="Aptos" panose="020B00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www.BPAHealth.com</a:t>
          </a:r>
          <a:r>
            <a:rPr lang="en-US" sz="1100">
              <a:solidFill>
                <a:srgbClr val="C7364C"/>
              </a:solidFill>
              <a:effectLst/>
              <a:latin typeface="Century Gothic" panose="020B0502020202020204" pitchFamily="34" charset="0"/>
              <a:ea typeface="Aptos" panose="020B0004020202020204" pitchFamily="34" charset="0"/>
            </a:rPr>
            <a:t> </a:t>
          </a:r>
          <a:br>
            <a:rPr lang="en-US" sz="1100">
              <a:solidFill>
                <a:srgbClr val="C7364C"/>
              </a:solidFill>
              <a:effectLst/>
              <a:latin typeface="Century Gothic" panose="020B0502020202020204" pitchFamily="34" charset="0"/>
              <a:ea typeface="Aptos" panose="020B0004020202020204" pitchFamily="34" charset="0"/>
            </a:rPr>
          </a:br>
          <a:r>
            <a:rPr lang="en-US" sz="1100">
              <a:effectLst/>
              <a:latin typeface="Century Gothic" panose="020B0502020202020204" pitchFamily="34" charset="0"/>
              <a:ea typeface="Aptos" panose="020B0004020202020204" pitchFamily="34" charset="0"/>
            </a:rPr>
            <a:t>8050 W. Rifleman St., Ste. 100, Boise, ID 83704</a:t>
          </a:r>
        </a:p>
        <a:p>
          <a:pPr marL="0" marR="0">
            <a:lnSpc>
              <a:spcPct val="105000"/>
            </a:lnSpc>
            <a:spcBef>
              <a:spcPts val="0"/>
            </a:spcBef>
            <a:spcAft>
              <a:spcPts val="0"/>
            </a:spcAft>
          </a:pPr>
          <a:endParaRPr lang="en-US" sz="900">
            <a:effectLst/>
            <a:latin typeface="Calibri" panose="020F0502020204030204" pitchFamily="34" charset="0"/>
            <a:ea typeface="Times New Roman" panose="02020603050405020304" pitchFamily="18" charset="0"/>
          </a:endParaRPr>
        </a:p>
        <a:p>
          <a:pPr marL="0" marR="0">
            <a:lnSpc>
              <a:spcPct val="105000"/>
            </a:lnSpc>
            <a:spcBef>
              <a:spcPts val="0"/>
            </a:spcBef>
            <a:spcAft>
              <a:spcPts val="0"/>
            </a:spcAft>
          </a:pPr>
          <a:r>
            <a:rPr lang="en-US" sz="1100" b="1">
              <a:solidFill>
                <a:srgbClr val="FF0000"/>
              </a:solidFill>
              <a:effectLst/>
              <a:latin typeface="Calibri" panose="020F0502020204030204" pitchFamily="34" charset="0"/>
              <a:ea typeface="Aptos" panose="020B0004020202020204" pitchFamily="34" charset="0"/>
              <a:cs typeface="Calibri" panose="020F0502020204030204" pitchFamily="34" charset="0"/>
            </a:rPr>
            <a:t>Double-click icon to open accompanying PDF document:</a:t>
          </a:r>
          <a:r>
            <a:rPr lang="en-US" sz="1100">
              <a:effectLst/>
              <a:latin typeface="Calibri" panose="020F0502020204030204" pitchFamily="34" charset="0"/>
              <a:ea typeface="Aptos" panose="020B0004020202020204" pitchFamily="34" charset="0"/>
              <a:cs typeface="Calibri" panose="020F0502020204030204" pitchFamily="34" charset="0"/>
            </a:rPr>
            <a:t> </a:t>
          </a:r>
          <a:endParaRPr lang="en-US" sz="900">
            <a:effectLst/>
            <a:latin typeface="Calibri" panose="020F0502020204030204" pitchFamily="34" charset="0"/>
            <a:ea typeface="Times New Roman" panose="02020603050405020304" pitchFamily="18" charset="0"/>
            <a:cs typeface="Calibri" panose="020F0502020204030204" pitchFamily="34" charset="0"/>
          </a:endParaRPr>
        </a:p>
        <a:p>
          <a:pPr marL="0" marR="0">
            <a:spcBef>
              <a:spcPts val="0"/>
            </a:spcBef>
            <a:spcAft>
              <a:spcPts val="0"/>
            </a:spcAft>
          </a:pPr>
          <a:b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br>
          <a:r>
            <a:rPr lang="en-US" sz="1100">
              <a:effectLst/>
              <a:latin typeface="Calibri" panose="020F0502020204030204" pitchFamily="34" charset="0"/>
              <a:ea typeface="Aptos" panose="020B0004020202020204" pitchFamily="34" charset="0"/>
              <a:cs typeface="Aptos" panose="020B0004020202020204" pitchFamily="34" charset="0"/>
            </a:rPr>
            <a:t> </a:t>
          </a:r>
          <a:endParaRPr lang="en-US" sz="1200">
            <a:effectLst/>
            <a:latin typeface="Aptos" panose="020B0004020202020204" pitchFamily="34" charset="0"/>
            <a:ea typeface="Aptos" panose="020B0004020202020204" pitchFamily="34" charset="0"/>
            <a:cs typeface="Aptos" panose="020B0004020202020204" pitchFamily="34" charset="0"/>
          </a:endParaRPr>
        </a:p>
        <a:p>
          <a:pPr marL="0" marR="0">
            <a:spcBef>
              <a:spcPts val="0"/>
            </a:spcBef>
            <a:spcAft>
              <a:spcPts val="0"/>
            </a:spcAft>
          </a:pPr>
          <a:r>
            <a:rPr lang="en-US" sz="1100">
              <a:effectLst/>
              <a:latin typeface="Calibri" panose="020F0502020204030204" pitchFamily="34" charset="0"/>
              <a:ea typeface="Aptos" panose="020B0004020202020204" pitchFamily="34" charset="0"/>
              <a:cs typeface="Aptos" panose="020B0004020202020204" pitchFamily="34" charset="0"/>
            </a:rPr>
            <a:t> </a:t>
          </a:r>
          <a:endParaRPr lang="en-US" sz="1200">
            <a:effectLst/>
            <a:latin typeface="Aptos" panose="020B0004020202020204" pitchFamily="34" charset="0"/>
            <a:ea typeface="Aptos" panose="020B0004020202020204" pitchFamily="34" charset="0"/>
            <a:cs typeface="Aptos" panose="020B0004020202020204" pitchFamily="34" charset="0"/>
          </a:endParaRPr>
        </a:p>
        <a:p>
          <a:pPr marL="0" marR="0">
            <a:spcBef>
              <a:spcPts val="0"/>
            </a:spcBef>
            <a:spcAft>
              <a:spcPts val="0"/>
            </a:spcAft>
          </a:pPr>
          <a:endParaRPr lang="en-US">
            <a:effectLst/>
          </a:endParaRPr>
        </a:p>
        <a:p>
          <a:endParaRPr lang="en-US">
            <a:effectLst/>
          </a:endParaRPr>
        </a:p>
      </xdr:txBody>
    </xdr:sp>
    <xdr:clientData/>
  </xdr:twoCellAnchor>
  <mc:AlternateContent xmlns:mc="http://schemas.openxmlformats.org/markup-compatibility/2006">
    <mc:Choice xmlns:a14="http://schemas.microsoft.com/office/drawing/2010/main" Requires="a14">
      <xdr:twoCellAnchor editAs="oneCell">
        <xdr:from>
          <xdr:col>5</xdr:col>
          <xdr:colOff>342900</xdr:colOff>
          <xdr:row>184</xdr:row>
          <xdr:rowOff>137160</xdr:rowOff>
        </xdr:from>
        <xdr:to>
          <xdr:col>7</xdr:col>
          <xdr:colOff>38100</xdr:colOff>
          <xdr:row>188</xdr:row>
          <xdr:rowOff>101600</xdr:rowOff>
        </xdr:to>
        <xdr:sp macro="" textlink="">
          <xdr:nvSpPr>
            <xdr:cNvPr id="8197" name="Object 5" hidden="1">
              <a:extLst>
                <a:ext uri="{63B3BB69-23CF-44E3-9099-C40C66FF867C}">
                  <a14:compatExt spid="_x0000_s8197"/>
                </a:ext>
                <a:ext uri="{FF2B5EF4-FFF2-40B4-BE49-F238E27FC236}">
                  <a16:creationId xmlns:a16="http://schemas.microsoft.com/office/drawing/2014/main" id="{00000000-0008-0000-0700-000005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0</xdr:colOff>
      <xdr:row>190</xdr:row>
      <xdr:rowOff>0</xdr:rowOff>
    </xdr:from>
    <xdr:to>
      <xdr:col>16</xdr:col>
      <xdr:colOff>15240</xdr:colOff>
      <xdr:row>238</xdr:row>
      <xdr:rowOff>76200</xdr:rowOff>
    </xdr:to>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0" y="34385250"/>
          <a:ext cx="9768840" cy="876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#30</a:t>
          </a:r>
          <a:b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br>
          <a:b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br>
          <a:r>
            <a:rPr lang="en-US" sz="1100">
              <a:effectLst/>
              <a:latin typeface="Aptos" panose="020B0004020202020204" pitchFamily="34" charset="0"/>
              <a:ea typeface="Aptos" panose="020B0004020202020204" pitchFamily="34" charset="0"/>
              <a:cs typeface="Aptos" panose="020B0004020202020204" pitchFamily="34" charset="0"/>
            </a:rPr>
            <a:t>Good afternoon.  PointClickCare is excited to offer the following recommendations for allocation of Opioid Settlement Funds in advancing the Idaho approved Opioid Abatement Strategies.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PointClickCare seeks to help care for vulnerable populations through technology.  We offer proven technologies to support treatment of Opioid Use Disorder (OUD) and any co-occurring Substance Use Disorder or Mental Health (SUD/MH) conditions.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Patients struggling with behavioral health concerns and substance use disorder often can’t have their needs met at a single point of care. The emergency department often serves as a point of treatment initiation, but successful treatment is driven by sustained collaboration with community providers, peer recovery specialists, social workers and care coordinators, among others. Sharing information across these settings and providers is vital to providing appropriate and effective care.</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Because PointClickCare pushes care team information directly to the point of care in the Emergency Room, ED staff can reach out and notify a health plan, primary care clinic, or SUD treatment organization when these individuals arrive in the ED, activating an entire care team in real-time to support a patient in crisis and help them steer toward the best possible outcome in a timely manner. Also importantly, SUD clinics utilizing the PointClickCare platform receive real-time alerts and notifications for when their patients arrive at the hospital, providing priceless visibility to when their patients are in need and triggering the opportunity to reach out to the hospital to coordinate and collaborate for the care of their shared patient.</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We propose two specific solutions in support of Idaho’s Opioid Abatement Strategy (F) – Prevent Over-Prescribing and Ensure Appropriate Prescribing and Dispensing of Opioids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 </a:t>
          </a:r>
        </a:p>
        <a:p>
          <a:pPr marL="342900" marR="0" lvl="0" indent="-342900">
            <a:spcBef>
              <a:spcPts val="0"/>
            </a:spcBef>
            <a:spcAft>
              <a:spcPts val="0"/>
            </a:spcAft>
            <a:buFont typeface="+mj-lt"/>
            <a:buAutoNum type="arabicParenR"/>
          </a:pPr>
          <a:r>
            <a:rPr lang="en-US" sz="1100">
              <a:effectLst/>
              <a:latin typeface="Aptos" panose="020B0004020202020204" pitchFamily="34" charset="0"/>
              <a:ea typeface="Times New Roman" panose="02020603050405020304" pitchFamily="18" charset="0"/>
              <a:cs typeface="Aptos" panose="020B0004020202020204" pitchFamily="34" charset="0"/>
            </a:rPr>
            <a:t>PointClickCare Advanced Ambulatory Portal </a:t>
          </a:r>
          <a:endParaRPr lang="en-US" sz="1100">
            <a:effectLst/>
            <a:latin typeface="Aptos" panose="020B0004020202020204" pitchFamily="34" charset="0"/>
            <a:ea typeface="Aptos" panose="020B0004020202020204" pitchFamily="34" charset="0"/>
            <a:cs typeface="Aptos" panose="020B0004020202020204" pitchFamily="34" charset="0"/>
          </a:endParaRPr>
        </a:p>
        <a:p>
          <a:pPr marL="742950" marR="0" lvl="1" indent="-285750">
            <a:spcBef>
              <a:spcPts val="0"/>
            </a:spcBef>
            <a:spcAft>
              <a:spcPts val="0"/>
            </a:spcAft>
            <a:buFont typeface="+mj-lt"/>
            <a:buAutoNum type="alphaLcPeriod"/>
          </a:pPr>
          <a:r>
            <a:rPr lang="en-US" sz="1100">
              <a:effectLst/>
              <a:latin typeface="Aptos" panose="020B0004020202020204" pitchFamily="34" charset="0"/>
              <a:ea typeface="Times New Roman" panose="02020603050405020304" pitchFamily="18" charset="0"/>
              <a:cs typeface="Aptos" panose="020B0004020202020204" pitchFamily="34" charset="0"/>
            </a:rPr>
            <a:t>Allows for Case Management of Identified OUD Patients</a:t>
          </a:r>
          <a:endParaRPr lang="en-US" sz="1100">
            <a:effectLst/>
            <a:latin typeface="Aptos" panose="020B0004020202020204" pitchFamily="34" charset="0"/>
            <a:ea typeface="Aptos" panose="020B0004020202020204" pitchFamily="34" charset="0"/>
            <a:cs typeface="Aptos" panose="020B0004020202020204" pitchFamily="34" charset="0"/>
          </a:endParaRPr>
        </a:p>
        <a:p>
          <a:pPr marL="742950" marR="0" lvl="1" indent="-285750">
            <a:spcBef>
              <a:spcPts val="0"/>
            </a:spcBef>
            <a:spcAft>
              <a:spcPts val="0"/>
            </a:spcAft>
            <a:buFont typeface="+mj-lt"/>
            <a:buAutoNum type="alphaLcPeriod"/>
          </a:pPr>
          <a:r>
            <a:rPr lang="en-US" sz="1100">
              <a:effectLst/>
              <a:latin typeface="Aptos" panose="020B0004020202020204" pitchFamily="34" charset="0"/>
              <a:ea typeface="Times New Roman" panose="02020603050405020304" pitchFamily="18" charset="0"/>
              <a:cs typeface="Aptos" panose="020B0004020202020204" pitchFamily="34" charset="0"/>
            </a:rPr>
            <a:t>Notifications to Case Managers of Identified OUD Patients with an ED visit</a:t>
          </a:r>
          <a:endParaRPr lang="en-US" sz="1100">
            <a:effectLst/>
            <a:latin typeface="Aptos" panose="020B0004020202020204" pitchFamily="34" charset="0"/>
            <a:ea typeface="Aptos" panose="020B0004020202020204" pitchFamily="34" charset="0"/>
            <a:cs typeface="Aptos" panose="020B0004020202020204" pitchFamily="34" charset="0"/>
          </a:endParaRPr>
        </a:p>
        <a:p>
          <a:pPr marL="342900" marR="0" lvl="0" indent="-342900">
            <a:spcBef>
              <a:spcPts val="0"/>
            </a:spcBef>
            <a:spcAft>
              <a:spcPts val="0"/>
            </a:spcAft>
            <a:buFont typeface="+mj-lt"/>
            <a:buAutoNum type="arabicParenR"/>
          </a:pPr>
          <a:r>
            <a:rPr lang="en-US" sz="1100">
              <a:effectLst/>
              <a:latin typeface="Aptos" panose="020B0004020202020204" pitchFamily="34" charset="0"/>
              <a:ea typeface="Times New Roman" panose="02020603050405020304" pitchFamily="18" charset="0"/>
              <a:cs typeface="Aptos" panose="020B0004020202020204" pitchFamily="34" charset="0"/>
            </a:rPr>
            <a:t>PointClickCare Emergency Department Optimization</a:t>
          </a:r>
          <a:endParaRPr lang="en-US" sz="1100">
            <a:effectLst/>
            <a:latin typeface="Aptos" panose="020B0004020202020204" pitchFamily="34" charset="0"/>
            <a:ea typeface="Aptos" panose="020B0004020202020204" pitchFamily="34" charset="0"/>
            <a:cs typeface="Aptos" panose="020B0004020202020204" pitchFamily="34" charset="0"/>
          </a:endParaRPr>
        </a:p>
        <a:p>
          <a:pPr marL="742950" marR="0" lvl="1" indent="-285750">
            <a:spcBef>
              <a:spcPts val="0"/>
            </a:spcBef>
            <a:spcAft>
              <a:spcPts val="0"/>
            </a:spcAft>
            <a:buFont typeface="+mj-lt"/>
            <a:buAutoNum type="alphaLcPeriod"/>
          </a:pPr>
          <a:r>
            <a:rPr lang="en-US" sz="1100">
              <a:effectLst/>
              <a:latin typeface="Aptos" panose="020B0004020202020204" pitchFamily="34" charset="0"/>
              <a:ea typeface="Times New Roman" panose="02020603050405020304" pitchFamily="18" charset="0"/>
              <a:cs typeface="Aptos" panose="020B0004020202020204" pitchFamily="34" charset="0"/>
            </a:rPr>
            <a:t>Identification of Individuals in the Emergency Department with a history of Substance Use Disorder</a:t>
          </a:r>
          <a:endParaRPr lang="en-US" sz="1100">
            <a:effectLst/>
            <a:latin typeface="Aptos" panose="020B0004020202020204" pitchFamily="34" charset="0"/>
            <a:ea typeface="Aptos" panose="020B0004020202020204" pitchFamily="34" charset="0"/>
            <a:cs typeface="Aptos" panose="020B0004020202020204" pitchFamily="34" charset="0"/>
          </a:endParaRPr>
        </a:p>
        <a:p>
          <a:pPr marL="742950" marR="0" lvl="1" indent="-285750">
            <a:spcBef>
              <a:spcPts val="0"/>
            </a:spcBef>
            <a:spcAft>
              <a:spcPts val="0"/>
            </a:spcAft>
            <a:buFont typeface="+mj-lt"/>
            <a:buAutoNum type="alphaLcPeriod"/>
          </a:pPr>
          <a:r>
            <a:rPr lang="en-US" sz="1100">
              <a:effectLst/>
              <a:latin typeface="Aptos" panose="020B0004020202020204" pitchFamily="34" charset="0"/>
              <a:ea typeface="Times New Roman" panose="02020603050405020304" pitchFamily="18" charset="0"/>
              <a:cs typeface="Aptos" panose="020B0004020202020204" pitchFamily="34" charset="0"/>
            </a:rPr>
            <a:t>Identification at the Point of Care Individuals in the Emergency Department with history of Opioid Use</a:t>
          </a:r>
          <a:endParaRPr lang="en-US" sz="1100">
            <a:effectLst/>
            <a:latin typeface="Aptos" panose="020B0004020202020204" pitchFamily="34" charset="0"/>
            <a:ea typeface="Aptos" panose="020B0004020202020204" pitchFamily="34" charset="0"/>
            <a:cs typeface="Aptos" panose="020B0004020202020204" pitchFamily="34" charset="0"/>
          </a:endParaRP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Our team welcomes the opportunity to work with the Idaho Behavioral Health Council and Idaho Department of Health and Welfare to investigate alignment of our solutions in furtherance of the Opioid Abatement Strategies.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Please reach out with any questions.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 </a:t>
          </a:r>
        </a:p>
        <a:p>
          <a:pPr marL="0" marR="0">
            <a:spcBef>
              <a:spcPts val="0"/>
            </a:spcBef>
            <a:spcAft>
              <a:spcPts val="0"/>
            </a:spcAft>
          </a:pPr>
          <a:r>
            <a:rPr lang="en-US" sz="1100">
              <a:effectLst/>
              <a:latin typeface="Aptos" panose="020B0004020202020204" pitchFamily="34" charset="0"/>
              <a:ea typeface="Aptos" panose="020B0004020202020204" pitchFamily="34" charset="0"/>
              <a:cs typeface="Aptos" panose="020B0004020202020204" pitchFamily="34" charset="0"/>
            </a:rPr>
            <a:t> </a:t>
          </a:r>
        </a:p>
        <a:p>
          <a:pPr marL="0" marR="0">
            <a:spcBef>
              <a:spcPts val="0"/>
            </a:spcBef>
            <a:spcAft>
              <a:spcPts val="1350"/>
            </a:spcAft>
          </a:pPr>
          <a:r>
            <a:rPr lang="en-US" sz="1100">
              <a:solidFill>
                <a:srgbClr val="424242"/>
              </a:solidFill>
              <a:effectLst/>
              <a:latin typeface="Calibri" panose="020F0502020204030204" pitchFamily="34" charset="0"/>
              <a:ea typeface="Aptos" panose="020B0004020202020204" pitchFamily="34" charset="0"/>
              <a:cs typeface="Aptos" panose="020B0004020202020204" pitchFamily="34" charset="0"/>
            </a:rPr>
            <a:t>Thank you,</a:t>
          </a:r>
          <a:endParaRPr lang="en-US" sz="1100">
            <a:effectLst/>
            <a:latin typeface="Aptos" panose="020B0004020202020204" pitchFamily="34" charset="0"/>
            <a:ea typeface="Aptos" panose="020B0004020202020204" pitchFamily="34" charset="0"/>
            <a:cs typeface="Aptos" panose="020B0004020202020204" pitchFamily="34" charset="0"/>
          </a:endParaRPr>
        </a:p>
        <a:p>
          <a:pPr marL="0" marR="0">
            <a:spcBef>
              <a:spcPts val="0"/>
            </a:spcBef>
            <a:spcAft>
              <a:spcPts val="0"/>
            </a:spcAft>
          </a:pPr>
          <a:r>
            <a:rPr lang="en-US" sz="1100" b="1">
              <a:solidFill>
                <a:srgbClr val="424242"/>
              </a:solidFill>
              <a:effectLst/>
              <a:latin typeface="Calibri" panose="020F0502020204030204" pitchFamily="34" charset="0"/>
              <a:ea typeface="Aptos" panose="020B0004020202020204" pitchFamily="34" charset="0"/>
              <a:cs typeface="Aptos" panose="020B0004020202020204" pitchFamily="34" charset="0"/>
            </a:rPr>
            <a:t>Laura Kaster</a:t>
          </a:r>
          <a:r>
            <a:rPr lang="en-US" sz="1100">
              <a:solidFill>
                <a:srgbClr val="424242"/>
              </a:solidFill>
              <a:effectLst/>
              <a:latin typeface="Calibri" panose="020F0502020204030204" pitchFamily="34" charset="0"/>
              <a:ea typeface="Aptos" panose="020B0004020202020204" pitchFamily="34" charset="0"/>
              <a:cs typeface="Aptos" panose="020B0004020202020204" pitchFamily="34" charset="0"/>
            </a:rPr>
            <a:t> </a:t>
          </a:r>
          <a:endParaRPr lang="en-US" sz="1100">
            <a:effectLst/>
            <a:latin typeface="Aptos" panose="020B0004020202020204" pitchFamily="34" charset="0"/>
            <a:ea typeface="Aptos" panose="020B0004020202020204" pitchFamily="34" charset="0"/>
            <a:cs typeface="Aptos" panose="020B0004020202020204" pitchFamily="34" charset="0"/>
          </a:endParaRPr>
        </a:p>
        <a:p>
          <a:pPr marL="0" marR="0">
            <a:spcBef>
              <a:spcPts val="1350"/>
            </a:spcBef>
            <a:spcAft>
              <a:spcPts val="0"/>
            </a:spcAft>
          </a:pPr>
          <a:r>
            <a:rPr lang="en-US" sz="1100">
              <a:solidFill>
                <a:srgbClr val="424242"/>
              </a:solidFill>
              <a:effectLst/>
              <a:latin typeface="Calibri" panose="020F0502020204030204" pitchFamily="34" charset="0"/>
              <a:ea typeface="Aptos" panose="020B0004020202020204" pitchFamily="34" charset="0"/>
              <a:cs typeface="Aptos" panose="020B0004020202020204" pitchFamily="34" charset="0"/>
            </a:rPr>
            <a:t>10377 South Jordan Gateway </a:t>
          </a:r>
          <a:endParaRPr lang="en-US" sz="1100">
            <a:effectLst/>
            <a:latin typeface="Aptos" panose="020B0004020202020204" pitchFamily="34" charset="0"/>
            <a:ea typeface="Aptos" panose="020B0004020202020204" pitchFamily="34" charset="0"/>
            <a:cs typeface="Aptos" panose="020B0004020202020204" pitchFamily="34" charset="0"/>
          </a:endParaRPr>
        </a:p>
        <a:p>
          <a:pPr marL="0" marR="0">
            <a:spcBef>
              <a:spcPts val="75"/>
            </a:spcBef>
            <a:spcAft>
              <a:spcPts val="0"/>
            </a:spcAft>
          </a:pPr>
          <a:r>
            <a:rPr lang="en-US" sz="1100">
              <a:solidFill>
                <a:srgbClr val="424242"/>
              </a:solidFill>
              <a:effectLst/>
              <a:latin typeface="Calibri" panose="020F0502020204030204" pitchFamily="34" charset="0"/>
              <a:ea typeface="Aptos" panose="020B0004020202020204" pitchFamily="34" charset="0"/>
              <a:cs typeface="Aptos" panose="020B0004020202020204" pitchFamily="34" charset="0"/>
            </a:rPr>
            <a:t>South Jordan, UT 84095 USA</a:t>
          </a:r>
          <a:endParaRPr lang="en-US" sz="1100">
            <a:effectLst/>
            <a:latin typeface="Aptos" panose="020B0004020202020204" pitchFamily="34" charset="0"/>
            <a:ea typeface="Aptos" panose="020B0004020202020204" pitchFamily="34" charset="0"/>
            <a:cs typeface="Aptos" panose="020B0004020202020204" pitchFamily="34" charset="0"/>
          </a:endParaRPr>
        </a:p>
        <a:p>
          <a:pPr marL="0" marR="0">
            <a:spcBef>
              <a:spcPts val="0"/>
            </a:spcBef>
            <a:spcAft>
              <a:spcPts val="0"/>
            </a:spcAft>
          </a:pPr>
          <a:r>
            <a:rPr lang="en-US" sz="1100">
              <a:solidFill>
                <a:srgbClr val="424242"/>
              </a:solidFill>
              <a:effectLst/>
              <a:latin typeface="Calibri" panose="020F0502020204030204" pitchFamily="34" charset="0"/>
              <a:ea typeface="Aptos" panose="020B0004020202020204" pitchFamily="34" charset="0"/>
              <a:cs typeface="Aptos" panose="020B0004020202020204" pitchFamily="34" charset="0"/>
            </a:rPr>
            <a:t>Working from Colorado on Mountain Daylight Time.</a:t>
          </a:r>
          <a:endParaRPr lang="en-US" sz="1100">
            <a:effectLst/>
            <a:latin typeface="Aptos" panose="020B0004020202020204" pitchFamily="34" charset="0"/>
            <a:ea typeface="Aptos" panose="020B0004020202020204" pitchFamily="34" charset="0"/>
            <a:cs typeface="Aptos" panose="020B0004020202020204" pitchFamily="34" charset="0"/>
          </a:endParaRPr>
        </a:p>
        <a:p>
          <a:pPr marL="0" marR="0">
            <a:spcBef>
              <a:spcPts val="750"/>
            </a:spcBef>
            <a:spcAft>
              <a:spcPts val="750"/>
            </a:spcAft>
          </a:pPr>
          <a:r>
            <a:rPr lang="en-US" sz="1100" b="1" u="none" strike="noStrike">
              <a:solidFill>
                <a:srgbClr val="424242"/>
              </a:solidFill>
              <a:effectLst/>
              <a:latin typeface="Calibri" panose="020F0502020204030204" pitchFamily="34" charset="0"/>
              <a:ea typeface="Aptos" panose="020B0004020202020204" pitchFamily="34" charset="0"/>
              <a:cs typeface="Aptos" panose="020B00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www.PointClickCare.com</a:t>
          </a:r>
          <a:endParaRPr lang="en-US" sz="1050">
            <a:effectLst/>
            <a:latin typeface="Aptos" panose="020B0004020202020204" pitchFamily="34" charset="0"/>
            <a:ea typeface="Aptos" panose="020B0004020202020204" pitchFamily="34" charset="0"/>
            <a:cs typeface="Aptos" panose="020B0004020202020204" pitchFamily="34" charset="0"/>
          </a:endParaRPr>
        </a:p>
        <a:p>
          <a:pPr marL="0" marR="0">
            <a:lnSpc>
              <a:spcPct val="107000"/>
            </a:lnSpc>
            <a:spcBef>
              <a:spcPts val="1200"/>
            </a:spcBef>
            <a:spcAft>
              <a:spcPts val="0"/>
            </a:spcAft>
          </a:pPr>
          <a:endParaRPr lang="en-US">
            <a:effectLst/>
          </a:endParaRPr>
        </a:p>
      </xdr:txBody>
    </xdr:sp>
    <xdr:clientData/>
  </xdr:twoCellAnchor>
  <xdr:twoCellAnchor>
    <xdr:from>
      <xdr:col>0</xdr:col>
      <xdr:colOff>0</xdr:colOff>
      <xdr:row>239</xdr:row>
      <xdr:rowOff>0</xdr:rowOff>
    </xdr:from>
    <xdr:to>
      <xdr:col>16</xdr:col>
      <xdr:colOff>19050</xdr:colOff>
      <xdr:row>261</xdr:row>
      <xdr:rowOff>95250</xdr:rowOff>
    </xdr:to>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0" y="43253025"/>
          <a:ext cx="9772650" cy="407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0"/>
            </a:spcBef>
            <a:spcAft>
              <a:spcPts val="0"/>
            </a:spcAft>
          </a:pPr>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#31</a:t>
          </a:r>
          <a:b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br>
          <a:b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br>
          <a:r>
            <a:rPr lang="en-US" sz="1100">
              <a:solidFill>
                <a:schemeClr val="dk1"/>
              </a:solidFill>
              <a:effectLst/>
              <a:latin typeface="+mn-lt"/>
              <a:ea typeface="+mn-ea"/>
              <a:cs typeface="+mn-cs"/>
            </a:rPr>
            <a:t>Continuation of the model Idaho Collegiate Recovery Program at Boise State University and continuing that model and adding a second Idaho University</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3.7% of  students surveyed in the Spring of 2022 indicated that they were in recovery from alcohol and other drug use.  That is 968 students at Boise State University that would make up a recovering student population. The young adult population, including these students, comprise a high risk population for continued adverse effects of substance use disorder, increasingly  including opioid use disorder and of course possible overdoses. The risk of overdose  in that age group, partly due to their naivety, remains a concern, and made worse by the lethality of fentanyl, now ubiquitous in our community.   Their heroic efforts to maintain recovery in a high-risk environment, such as college, deserve meaningful and understanding support in an environment  understands the challenges of recovery,  as well as the educational opportunities to rebuild a life previously marred by the use of opioid  drugs .  We propose a continuation of the project begun with funding for BSU  in 2024-2025,  to continue work already initiated, and provide support funding for one other Idaho University, to learn from the work done at BSU in 2024-2025 with assistance from Recovery Idaho, a Statewide nonprofit recovery support organization and the Idaho Recovery Coach Academy. A new proposed element of the project would be to train (to certification standards) Peer Recovery Coaches from the college student body. These Peer Recovery Coaches would work with their peers to initiate or maintain recovery.  Continuing funding for the model Collegiate Recovery Program at BSU, plus this replication opportunity in 2025-2026  in another Idaho institution of higher education,  would allow for staff to further support, or  organize and facilitate a recovery community on each participating campus, and financial support for recovery-oriented socialization, recreation,  and educational  support. Such a recovery support program will  foster students in recovery to thrive in college and positively contribute to the university,  while supporting their new or ongoing recovery journey. Reaching this vulnerable but important population of future Idaho leaders is very important.</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By the 2025-2026 Legislative Session, a progress report of the initial program begun in 2024-2025, will be available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Amount recommended $150,000.</a:t>
          </a:r>
        </a:p>
        <a:p>
          <a:r>
            <a:rPr lang="en-US" sz="1100">
              <a:solidFill>
                <a:schemeClr val="dk1"/>
              </a:solidFill>
              <a:effectLst/>
              <a:latin typeface="+mn-lt"/>
              <a:ea typeface="+mn-ea"/>
              <a:cs typeface="+mn-cs"/>
            </a:rPr>
            <a:t>For further information:   </a:t>
          </a:r>
        </a:p>
        <a:p>
          <a:pPr marL="0" marR="0">
            <a:spcBef>
              <a:spcPts val="0"/>
            </a:spcBef>
            <a:spcAft>
              <a:spcPts val="0"/>
            </a:spcAft>
          </a:pPr>
          <a:endParaRPr lang="en-US">
            <a:effectLst/>
          </a:endParaRPr>
        </a:p>
      </xdr:txBody>
    </xdr:sp>
    <xdr:clientData/>
  </xdr:twoCellAnchor>
  <xdr:twoCellAnchor>
    <xdr:from>
      <xdr:col>0</xdr:col>
      <xdr:colOff>0</xdr:colOff>
      <xdr:row>261</xdr:row>
      <xdr:rowOff>175258</xdr:rowOff>
    </xdr:from>
    <xdr:to>
      <xdr:col>16</xdr:col>
      <xdr:colOff>15240</xdr:colOff>
      <xdr:row>408</xdr:row>
      <xdr:rowOff>104775</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0" y="47409733"/>
          <a:ext cx="9768840" cy="26532842"/>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100" cap="none" spc="0" normalizeH="0" baseline="0" noProof="0">
              <a:ln>
                <a:noFill/>
              </a:ln>
              <a:solidFill>
                <a:srgbClr val="2F5496"/>
              </a:solidFill>
              <a:effectLst/>
              <a:uLnTx/>
              <a:uFillTx/>
              <a:latin typeface="Calibri Light" panose="020F0302020204030204" pitchFamily="34" charset="0"/>
              <a:ea typeface="Times New Roman" panose="02020603050405020304" pitchFamily="18" charset="0"/>
              <a:cs typeface="Times New Roman" panose="02020603050405020304" pitchFamily="18" charset="0"/>
            </a:rPr>
            <a:t>Submission #32</a:t>
          </a:r>
          <a:br>
            <a:rPr kumimoji="0" lang="en-US" sz="1600" b="1" i="0" u="none" strike="noStrike" kern="100" cap="none" spc="0" normalizeH="0" baseline="0" noProof="0">
              <a:ln>
                <a:noFill/>
              </a:ln>
              <a:solidFill>
                <a:srgbClr val="2F5496"/>
              </a:solidFill>
              <a:effectLst/>
              <a:uLnTx/>
              <a:uFillTx/>
              <a:latin typeface="Calibri Light" panose="020F0302020204030204" pitchFamily="34" charset="0"/>
              <a:ea typeface="Times New Roman" panose="02020603050405020304" pitchFamily="18" charset="0"/>
              <a:cs typeface="Times New Roman" panose="02020603050405020304" pitchFamily="18" charset="0"/>
            </a:rPr>
          </a:br>
          <a:endParaRPr kumimoji="0" lang="en-US" sz="1600" b="1" i="0" u="none" strike="noStrike" kern="100" cap="none" spc="0" normalizeH="0" baseline="0" noProof="0">
            <a:ln>
              <a:noFill/>
            </a:ln>
            <a:solidFill>
              <a:srgbClr val="2F5496"/>
            </a:solidFill>
            <a:effectLst/>
            <a:uLnTx/>
            <a:uFillTx/>
            <a:latin typeface="Calibri Light" panose="020F0302020204030204" pitchFamily="34" charset="0"/>
            <a:ea typeface="Times New Roman" panose="02020603050405020304" pitchFamily="18"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a:ln>
              <a:noFill/>
            </a:ln>
            <a:solidFill>
              <a:sysClr val="windowText" lastClr="000000"/>
            </a:solidFill>
            <a:effectLst/>
            <a:uLnTx/>
            <a:uFillTx/>
            <a:latin typeface="Aptos Narrow" panose="0211000402020202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a:ln>
              <a:noFill/>
            </a:ln>
            <a:solidFill>
              <a:sysClr val="windowText" lastClr="000000"/>
            </a:solidFill>
            <a:effectLst/>
            <a:uLnTx/>
            <a:uFillTx/>
            <a:latin typeface="Aptos Narrow" panose="0211000402020202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a:ln>
              <a:noFill/>
            </a:ln>
            <a:solidFill>
              <a:sysClr val="windowText" lastClr="000000"/>
            </a:solidFill>
            <a:effectLst/>
            <a:uLnTx/>
            <a:uFillTx/>
            <a:latin typeface="Aptos Narrow" panose="0211000402020202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a:ln>
              <a:noFill/>
            </a:ln>
            <a:solidFill>
              <a:sysClr val="windowText" lastClr="000000"/>
            </a:solidFill>
            <a:effectLst/>
            <a:uLnTx/>
            <a:uFillTx/>
            <a:latin typeface="Aptos Narrow" panose="02110004020202020204"/>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263</xdr:row>
          <xdr:rowOff>167640</xdr:rowOff>
        </xdr:from>
        <xdr:to>
          <xdr:col>11</xdr:col>
          <xdr:colOff>273050</xdr:colOff>
          <xdr:row>313</xdr:row>
          <xdr:rowOff>139700</xdr:rowOff>
        </xdr:to>
        <xdr:sp macro="" textlink="">
          <xdr:nvSpPr>
            <xdr:cNvPr id="8199" name="Object 7" hidden="1">
              <a:extLst>
                <a:ext uri="{63B3BB69-23CF-44E3-9099-C40C66FF867C}">
                  <a14:compatExt spid="_x0000_s8199"/>
                </a:ext>
                <a:ext uri="{FF2B5EF4-FFF2-40B4-BE49-F238E27FC236}">
                  <a16:creationId xmlns:a16="http://schemas.microsoft.com/office/drawing/2014/main" id="{00000000-0008-0000-0700-000007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314</xdr:row>
          <xdr:rowOff>60960</xdr:rowOff>
        </xdr:from>
        <xdr:to>
          <xdr:col>11</xdr:col>
          <xdr:colOff>374650</xdr:colOff>
          <xdr:row>365</xdr:row>
          <xdr:rowOff>0</xdr:rowOff>
        </xdr:to>
        <xdr:sp macro="" textlink="">
          <xdr:nvSpPr>
            <xdr:cNvPr id="8200" name="Object 8" hidden="1">
              <a:extLst>
                <a:ext uri="{63B3BB69-23CF-44E3-9099-C40C66FF867C}">
                  <a14:compatExt spid="_x0000_s8200"/>
                </a:ext>
                <a:ext uri="{FF2B5EF4-FFF2-40B4-BE49-F238E27FC236}">
                  <a16:creationId xmlns:a16="http://schemas.microsoft.com/office/drawing/2014/main" id="{00000000-0008-0000-0700-000008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365</xdr:row>
          <xdr:rowOff>121920</xdr:rowOff>
        </xdr:from>
        <xdr:to>
          <xdr:col>16</xdr:col>
          <xdr:colOff>31750</xdr:colOff>
          <xdr:row>407</xdr:row>
          <xdr:rowOff>82550</xdr:rowOff>
        </xdr:to>
        <xdr:sp macro="" textlink="">
          <xdr:nvSpPr>
            <xdr:cNvPr id="8203" name="Object 11" hidden="1">
              <a:extLst>
                <a:ext uri="{63B3BB69-23CF-44E3-9099-C40C66FF867C}">
                  <a14:compatExt spid="_x0000_s8203"/>
                </a:ext>
                <a:ext uri="{FF2B5EF4-FFF2-40B4-BE49-F238E27FC236}">
                  <a16:creationId xmlns:a16="http://schemas.microsoft.com/office/drawing/2014/main" id="{00000000-0008-0000-0700-00000B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0</xdr:colOff>
      <xdr:row>410</xdr:row>
      <xdr:rowOff>0</xdr:rowOff>
    </xdr:from>
    <xdr:to>
      <xdr:col>16</xdr:col>
      <xdr:colOff>6350</xdr:colOff>
      <xdr:row>429</xdr:row>
      <xdr:rowOff>76200</xdr:rowOff>
    </xdr:to>
    <xdr:sp macro="" textlink="">
      <xdr:nvSpPr>
        <xdr:cNvPr id="4" name="TextBox 3">
          <a:extLst>
            <a:ext uri="{FF2B5EF4-FFF2-40B4-BE49-F238E27FC236}">
              <a16:creationId xmlns:a16="http://schemas.microsoft.com/office/drawing/2014/main" id="{49490FDA-A0BE-40BA-A40D-85EA9E56918A}"/>
            </a:ext>
          </a:extLst>
        </xdr:cNvPr>
        <xdr:cNvSpPr txBox="1"/>
      </xdr:nvSpPr>
      <xdr:spPr>
        <a:xfrm>
          <a:off x="0" y="75501500"/>
          <a:ext cx="9759950" cy="3575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Submission #33</a:t>
          </a:r>
        </a:p>
        <a:p>
          <a:pPr algn="l"/>
          <a:endParaRPr lang="en-US" sz="16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endParaRPr>
        </a:p>
        <a:p>
          <a:pPr algn="ctr"/>
          <a:r>
            <a:rPr lang="en-US" sz="1100" b="1">
              <a:solidFill>
                <a:schemeClr val="dk1"/>
              </a:solidFill>
              <a:effectLst/>
              <a:latin typeface="+mn-lt"/>
              <a:ea typeface="+mn-ea"/>
              <a:cs typeface="+mn-cs"/>
            </a:rPr>
            <a:t>Integrated Statewide Data Analysis System to Address Idaho’s Opioid Crisis</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Office of Drug Policy (ODP) respectfully proposes the Idaho Behavioral Health Council (IBHC) considers using Opioid Settlement Funds to issue a request for proposals to establish and maintain an opioid and methamphetamine data system to collect, format, analyze, and disseminate information on opioid and methamphetamine use in our State. </a:t>
          </a:r>
          <a:br>
            <a:rPr lang="en-US" sz="1100">
              <a:solidFill>
                <a:schemeClr val="dk1"/>
              </a:solidFill>
              <a:effectLst/>
              <a:latin typeface="+mn-lt"/>
              <a:ea typeface="+mn-ea"/>
              <a:cs typeface="+mn-cs"/>
            </a:rPr>
          </a:b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An integrated statewide data analytics system would encourage and support a data-driven decision-making process resulting in a proactive and coordinated approach to addressing Idaho’s Opioid Crisis. </a:t>
          </a:r>
          <a:br>
            <a:rPr lang="en-US" sz="1100">
              <a:solidFill>
                <a:schemeClr val="dk1"/>
              </a:solidFill>
              <a:effectLst/>
              <a:latin typeface="+mn-lt"/>
              <a:ea typeface="+mn-ea"/>
              <a:cs typeface="+mn-cs"/>
            </a:rPr>
          </a:b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Data analytics are necessary in order to identify the true contributors to fatal and non-fatal outcomes in our state.  An integrated system  would allow state agencies to submit data to the data system and access the data as appropriate for the agency to use to fulfill its functions and as allowed by state and federal confidentiality laws. </a:t>
          </a:r>
        </a:p>
        <a:p>
          <a:br>
            <a:rPr lang="en-US" sz="1100">
              <a:solidFill>
                <a:schemeClr val="dk1"/>
              </a:solidFill>
              <a:effectLst/>
              <a:latin typeface="+mn-lt"/>
              <a:ea typeface="+mn-ea"/>
              <a:cs typeface="+mn-cs"/>
            </a:rPr>
          </a:br>
          <a:r>
            <a:rPr lang="en-US" sz="1100">
              <a:solidFill>
                <a:schemeClr val="dk1"/>
              </a:solidFill>
              <a:effectLst/>
              <a:latin typeface="+mn-lt"/>
              <a:ea typeface="+mn-ea"/>
              <a:cs typeface="+mn-cs"/>
            </a:rPr>
            <a:t>Additionally, such a system would allow for the evaluation of evidence-based programs, policies and interventions implemented.  It would allow both policy makers and the public to see how these funds are invested and the outcomes of those investments.  Such a system would demonstrate a commitment to transparency and program evaluation.</a:t>
          </a:r>
          <a:br>
            <a:rPr lang="en-US" sz="1100">
              <a:solidFill>
                <a:schemeClr val="dk1"/>
              </a:solidFill>
              <a:effectLst/>
              <a:latin typeface="+mn-lt"/>
              <a:ea typeface="+mn-ea"/>
              <a:cs typeface="+mn-cs"/>
            </a:rPr>
          </a:b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long-term objective of this proposal is to establish a reliable, accessible, intuitive source of integrated opioid and methamphetamine related data and information.</a:t>
          </a:r>
        </a:p>
        <a:p>
          <a:pPr marL="0" marR="0">
            <a:spcBef>
              <a:spcPts val="0"/>
            </a:spcBef>
            <a:spcAft>
              <a:spcPts val="0"/>
            </a:spcAft>
          </a:pPr>
          <a:endParaRPr lang="en-US">
            <a:effectLst/>
          </a:endParaRPr>
        </a:p>
      </xdr:txBody>
    </xdr:sp>
    <xdr:clientData/>
  </xdr:twoCellAnchor>
  <xdr:twoCellAnchor>
    <xdr:from>
      <xdr:col>0</xdr:col>
      <xdr:colOff>25400</xdr:colOff>
      <xdr:row>15</xdr:row>
      <xdr:rowOff>95250</xdr:rowOff>
    </xdr:from>
    <xdr:to>
      <xdr:col>3</xdr:col>
      <xdr:colOff>266700</xdr:colOff>
      <xdr:row>19</xdr:row>
      <xdr:rowOff>31750</xdr:rowOff>
    </xdr:to>
    <xdr:sp macro="" textlink="">
      <xdr:nvSpPr>
        <xdr:cNvPr id="5" name="Rectangle 4">
          <a:extLst>
            <a:ext uri="{FF2B5EF4-FFF2-40B4-BE49-F238E27FC236}">
              <a16:creationId xmlns:a16="http://schemas.microsoft.com/office/drawing/2014/main" id="{49B331FA-AC69-251E-8798-1CFC877FDA11}"/>
            </a:ext>
          </a:extLst>
        </xdr:cNvPr>
        <xdr:cNvSpPr/>
      </xdr:nvSpPr>
      <xdr:spPr>
        <a:xfrm>
          <a:off x="25400" y="2857500"/>
          <a:ext cx="2070100" cy="67310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539750</xdr:colOff>
      <xdr:row>340</xdr:row>
      <xdr:rowOff>50800</xdr:rowOff>
    </xdr:from>
    <xdr:to>
      <xdr:col>3</xdr:col>
      <xdr:colOff>552450</xdr:colOff>
      <xdr:row>342</xdr:row>
      <xdr:rowOff>57150</xdr:rowOff>
    </xdr:to>
    <xdr:sp macro="" textlink="">
      <xdr:nvSpPr>
        <xdr:cNvPr id="7" name="Rectangle 6">
          <a:extLst>
            <a:ext uri="{FF2B5EF4-FFF2-40B4-BE49-F238E27FC236}">
              <a16:creationId xmlns:a16="http://schemas.microsoft.com/office/drawing/2014/main" id="{16B37ED1-39EA-B69C-1088-1324ABFDB0F6}"/>
            </a:ext>
          </a:extLst>
        </xdr:cNvPr>
        <xdr:cNvSpPr/>
      </xdr:nvSpPr>
      <xdr:spPr>
        <a:xfrm>
          <a:off x="539750" y="62661800"/>
          <a:ext cx="1841500" cy="3746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package" Target="../embeddings/Microsoft_Word_Document.docx"/><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1.emf"/></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2.vml"/><Relationship Id="rId7" Type="http://schemas.openxmlformats.org/officeDocument/2006/relationships/image" Target="../media/image5.emf"/><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image" Target="../media/image7.emf"/><Relationship Id="rId5" Type="http://schemas.openxmlformats.org/officeDocument/2006/relationships/image" Target="../media/image4.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6.emf"/></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7.bin"/><Relationship Id="rId3" Type="http://schemas.openxmlformats.org/officeDocument/2006/relationships/vmlDrawing" Target="../drawings/vmlDrawing3.vml"/><Relationship Id="rId7" Type="http://schemas.openxmlformats.org/officeDocument/2006/relationships/image" Target="../media/image12.emf"/><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oleObject" Target="../embeddings/oleObject6.bin"/><Relationship Id="rId11" Type="http://schemas.openxmlformats.org/officeDocument/2006/relationships/image" Target="../media/image14.emf"/><Relationship Id="rId5" Type="http://schemas.openxmlformats.org/officeDocument/2006/relationships/image" Target="../media/image11.emf"/><Relationship Id="rId10" Type="http://schemas.openxmlformats.org/officeDocument/2006/relationships/oleObject" Target="../embeddings/oleObject8.bin"/><Relationship Id="rId4" Type="http://schemas.openxmlformats.org/officeDocument/2006/relationships/oleObject" Target="../embeddings/oleObject5.bin"/><Relationship Id="rId9" Type="http://schemas.openxmlformats.org/officeDocument/2006/relationships/image" Target="../media/image13.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5EDAF-1F52-4BCE-ACB6-0738BC92DFB0}">
  <dimension ref="A1"/>
  <sheetViews>
    <sheetView tabSelected="1" zoomScaleNormal="100" workbookViewId="0"/>
  </sheetViews>
  <sheetFormatPr defaultRowHeight="14.4" x14ac:dyDescent="0.3"/>
  <sheetData/>
  <pageMargins left="0.7" right="0.7" top="0.75" bottom="0.75" header="0.3" footer="0.3"/>
  <pageSetup orientation="landscape" r:id="rId1"/>
  <headerFooter>
    <oddHeader>&amp;CDRAFT</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B1021-E2E9-4F67-9AF8-E3F7CE9FA39D}">
  <dimension ref="A2:EF106"/>
  <sheetViews>
    <sheetView workbookViewId="0">
      <pane xSplit="1" ySplit="2" topLeftCell="B9" activePane="bottomRight" state="frozen"/>
      <selection pane="topRight" activeCell="B1" sqref="B1"/>
      <selection pane="bottomLeft" activeCell="A3" sqref="A3"/>
      <selection pane="bottomRight" activeCell="C2" sqref="C2"/>
    </sheetView>
  </sheetViews>
  <sheetFormatPr defaultRowHeight="14.4" x14ac:dyDescent="0.3"/>
  <cols>
    <col min="1" max="1" width="15" bestFit="1" customWidth="1"/>
    <col min="2" max="2" width="8.5546875" style="3" bestFit="1" customWidth="1"/>
    <col min="3" max="3" width="12" customWidth="1"/>
    <col min="4" max="4" width="88.77734375" customWidth="1"/>
    <col min="5" max="5" width="47.44140625" bestFit="1" customWidth="1"/>
    <col min="6" max="6" width="21.6640625" bestFit="1" customWidth="1"/>
    <col min="7" max="7" width="18.21875" style="2" bestFit="1" customWidth="1"/>
  </cols>
  <sheetData>
    <row r="2" spans="1:136" s="1" customFormat="1" x14ac:dyDescent="0.3">
      <c r="A2" s="6" t="s">
        <v>23</v>
      </c>
      <c r="B2" s="7" t="s">
        <v>24</v>
      </c>
      <c r="C2" s="6" t="s">
        <v>54</v>
      </c>
      <c r="D2" s="6" t="s">
        <v>25</v>
      </c>
      <c r="E2" s="6" t="s">
        <v>26</v>
      </c>
      <c r="F2" s="6" t="s">
        <v>176</v>
      </c>
      <c r="G2" s="8" t="s">
        <v>55</v>
      </c>
    </row>
    <row r="3" spans="1:136" x14ac:dyDescent="0.3">
      <c r="A3" s="37">
        <v>1</v>
      </c>
      <c r="B3" s="38">
        <v>1</v>
      </c>
      <c r="C3" s="39"/>
      <c r="D3" s="39" t="s">
        <v>6</v>
      </c>
      <c r="E3" s="39"/>
      <c r="F3" s="39" t="s">
        <v>14</v>
      </c>
      <c r="G3" s="40"/>
    </row>
    <row r="4" spans="1:136" x14ac:dyDescent="0.3">
      <c r="A4" s="45">
        <v>2</v>
      </c>
      <c r="B4" s="46">
        <v>2</v>
      </c>
      <c r="C4" s="47"/>
      <c r="D4" s="47" t="s">
        <v>0</v>
      </c>
      <c r="E4" s="47" t="s">
        <v>27</v>
      </c>
      <c r="F4" s="47" t="s">
        <v>19</v>
      </c>
      <c r="G4" s="48"/>
    </row>
    <row r="5" spans="1:136" x14ac:dyDescent="0.3">
      <c r="A5" s="49">
        <v>3</v>
      </c>
      <c r="B5" s="50">
        <v>3</v>
      </c>
      <c r="C5" s="51" t="s">
        <v>98</v>
      </c>
      <c r="D5" s="51" t="s">
        <v>3</v>
      </c>
      <c r="E5" s="51" t="s">
        <v>27</v>
      </c>
      <c r="F5" s="51" t="s">
        <v>19</v>
      </c>
      <c r="G5" s="52"/>
    </row>
    <row r="6" spans="1:136" x14ac:dyDescent="0.3">
      <c r="A6" s="45">
        <v>4</v>
      </c>
      <c r="B6" s="46">
        <v>4</v>
      </c>
      <c r="C6" s="47"/>
      <c r="D6" s="47" t="s">
        <v>1</v>
      </c>
      <c r="E6" s="47" t="s">
        <v>28</v>
      </c>
      <c r="F6" s="47" t="s">
        <v>19</v>
      </c>
      <c r="G6" s="48"/>
    </row>
    <row r="7" spans="1:136" s="18" customFormat="1" x14ac:dyDescent="0.3">
      <c r="A7" s="14">
        <v>5</v>
      </c>
      <c r="B7" s="15">
        <v>5</v>
      </c>
      <c r="C7" s="16"/>
      <c r="D7" s="16" t="s">
        <v>4</v>
      </c>
      <c r="E7" s="16" t="s">
        <v>29</v>
      </c>
      <c r="F7" s="16" t="s">
        <v>158</v>
      </c>
      <c r="G7" s="1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row>
    <row r="8" spans="1:136" s="18" customFormat="1" x14ac:dyDescent="0.3">
      <c r="A8" s="19">
        <v>5</v>
      </c>
      <c r="B8" s="20">
        <v>6</v>
      </c>
      <c r="C8" s="21"/>
      <c r="D8" s="21" t="s">
        <v>5</v>
      </c>
      <c r="E8" s="21" t="s">
        <v>30</v>
      </c>
      <c r="F8" s="16" t="s">
        <v>174</v>
      </c>
      <c r="G8" s="22"/>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row>
    <row r="9" spans="1:136" s="18" customFormat="1" x14ac:dyDescent="0.3">
      <c r="A9" s="14">
        <v>5</v>
      </c>
      <c r="B9" s="15">
        <v>7</v>
      </c>
      <c r="C9" s="16"/>
      <c r="D9" s="16" t="s">
        <v>31</v>
      </c>
      <c r="E9" s="16" t="s">
        <v>32</v>
      </c>
      <c r="F9" s="16" t="s">
        <v>19</v>
      </c>
      <c r="G9" s="17"/>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row>
    <row r="10" spans="1:136" s="27" customFormat="1" x14ac:dyDescent="0.3">
      <c r="A10" s="23">
        <v>6</v>
      </c>
      <c r="B10" s="24">
        <v>8</v>
      </c>
      <c r="C10" s="25"/>
      <c r="D10" s="25" t="s">
        <v>2</v>
      </c>
      <c r="E10" s="25" t="s">
        <v>131</v>
      </c>
      <c r="F10" s="25" t="s">
        <v>38</v>
      </c>
      <c r="G10" s="26"/>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row>
    <row r="11" spans="1:136" x14ac:dyDescent="0.3">
      <c r="A11" s="49">
        <v>7</v>
      </c>
      <c r="B11" s="50">
        <v>9</v>
      </c>
      <c r="C11" s="51"/>
      <c r="D11" s="51" t="s">
        <v>7</v>
      </c>
      <c r="E11" s="51" t="s">
        <v>34</v>
      </c>
      <c r="F11" s="51" t="s">
        <v>19</v>
      </c>
      <c r="G11" s="52"/>
    </row>
    <row r="12" spans="1:136" x14ac:dyDescent="0.3">
      <c r="A12" s="45">
        <v>7</v>
      </c>
      <c r="B12" s="46">
        <v>10</v>
      </c>
      <c r="C12" s="47"/>
      <c r="D12" s="47" t="s">
        <v>8</v>
      </c>
      <c r="E12" s="47" t="s">
        <v>33</v>
      </c>
      <c r="F12" s="47" t="s">
        <v>19</v>
      </c>
      <c r="G12" s="48"/>
    </row>
    <row r="13" spans="1:136" x14ac:dyDescent="0.3">
      <c r="A13" s="49">
        <v>7</v>
      </c>
      <c r="B13" s="50">
        <v>11</v>
      </c>
      <c r="C13" s="51"/>
      <c r="D13" s="51" t="s">
        <v>9</v>
      </c>
      <c r="E13" s="51" t="s">
        <v>35</v>
      </c>
      <c r="F13" s="51" t="s">
        <v>19</v>
      </c>
      <c r="G13" s="52"/>
    </row>
    <row r="14" spans="1:136" x14ac:dyDescent="0.3">
      <c r="A14" s="73">
        <v>7</v>
      </c>
      <c r="B14" s="74">
        <v>12</v>
      </c>
      <c r="C14" s="75"/>
      <c r="D14" s="75" t="s">
        <v>10</v>
      </c>
      <c r="E14" s="75" t="s">
        <v>36</v>
      </c>
      <c r="F14" s="75" t="s">
        <v>42</v>
      </c>
      <c r="G14" s="76"/>
    </row>
    <row r="15" spans="1:136" s="18" customFormat="1" x14ac:dyDescent="0.3">
      <c r="A15" s="14">
        <v>8</v>
      </c>
      <c r="B15" s="15">
        <v>13</v>
      </c>
      <c r="C15" s="16" t="s">
        <v>11</v>
      </c>
      <c r="D15" s="16" t="s">
        <v>21</v>
      </c>
      <c r="E15" s="16" t="s">
        <v>37</v>
      </c>
      <c r="F15" s="16" t="s">
        <v>174</v>
      </c>
      <c r="G15" s="17"/>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row>
    <row r="16" spans="1:136" s="18" customFormat="1" x14ac:dyDescent="0.3">
      <c r="A16" s="19">
        <v>9</v>
      </c>
      <c r="B16" s="20">
        <v>14</v>
      </c>
      <c r="C16" s="21"/>
      <c r="D16" s="21" t="s">
        <v>105</v>
      </c>
      <c r="E16" s="21" t="s">
        <v>106</v>
      </c>
      <c r="F16" s="16" t="s">
        <v>174</v>
      </c>
      <c r="G16" s="22"/>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row>
    <row r="17" spans="1:136" x14ac:dyDescent="0.3">
      <c r="A17" s="49">
        <v>9</v>
      </c>
      <c r="B17" s="50">
        <v>15</v>
      </c>
      <c r="C17" s="51"/>
      <c r="D17" s="51" t="s">
        <v>107</v>
      </c>
      <c r="E17" s="51" t="s">
        <v>108</v>
      </c>
      <c r="F17" s="51" t="s">
        <v>19</v>
      </c>
      <c r="G17" s="52"/>
    </row>
    <row r="18" spans="1:136" x14ac:dyDescent="0.3">
      <c r="A18" s="73">
        <v>9</v>
      </c>
      <c r="B18" s="74">
        <v>16</v>
      </c>
      <c r="C18" s="75"/>
      <c r="D18" s="75" t="s">
        <v>42</v>
      </c>
      <c r="E18" s="75" t="s">
        <v>109</v>
      </c>
      <c r="F18" s="75" t="s">
        <v>42</v>
      </c>
      <c r="G18" s="76"/>
    </row>
    <row r="19" spans="1:136" s="18" customFormat="1" x14ac:dyDescent="0.3">
      <c r="A19" s="14">
        <v>10</v>
      </c>
      <c r="B19" s="15">
        <v>17</v>
      </c>
      <c r="C19" s="16" t="s">
        <v>99</v>
      </c>
      <c r="D19" s="16" t="s">
        <v>12</v>
      </c>
      <c r="E19" s="16" t="s">
        <v>22</v>
      </c>
      <c r="F19" s="16" t="s">
        <v>174</v>
      </c>
      <c r="G19" s="17"/>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row>
    <row r="20" spans="1:136" s="18" customFormat="1" x14ac:dyDescent="0.3">
      <c r="A20" s="19">
        <v>10</v>
      </c>
      <c r="B20" s="20">
        <v>18</v>
      </c>
      <c r="C20" s="21" t="s">
        <v>99</v>
      </c>
      <c r="D20" s="21" t="s">
        <v>20</v>
      </c>
      <c r="E20" s="21" t="s">
        <v>22</v>
      </c>
      <c r="F20" s="16" t="s">
        <v>174</v>
      </c>
      <c r="G20" s="22"/>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row>
    <row r="21" spans="1:136" x14ac:dyDescent="0.3">
      <c r="A21" s="10">
        <v>11</v>
      </c>
      <c r="B21" s="11">
        <v>19</v>
      </c>
      <c r="C21" s="12"/>
      <c r="D21" s="12" t="s">
        <v>13</v>
      </c>
      <c r="E21" s="12"/>
      <c r="F21" s="12" t="s">
        <v>164</v>
      </c>
      <c r="G21" s="13"/>
    </row>
    <row r="22" spans="1:136" x14ac:dyDescent="0.3">
      <c r="A22" s="41">
        <v>12</v>
      </c>
      <c r="B22" s="42">
        <v>20</v>
      </c>
      <c r="C22" s="43"/>
      <c r="D22" s="43" t="s">
        <v>14</v>
      </c>
      <c r="E22" s="43" t="s">
        <v>104</v>
      </c>
      <c r="F22" s="43" t="s">
        <v>14</v>
      </c>
      <c r="G22" s="44"/>
    </row>
    <row r="23" spans="1:136" x14ac:dyDescent="0.3">
      <c r="A23" s="37">
        <v>12</v>
      </c>
      <c r="B23" s="38">
        <v>21</v>
      </c>
      <c r="C23" s="39"/>
      <c r="D23" s="39" t="s">
        <v>15</v>
      </c>
      <c r="E23" s="39" t="s">
        <v>137</v>
      </c>
      <c r="F23" s="39" t="s">
        <v>120</v>
      </c>
      <c r="G23" s="40"/>
    </row>
    <row r="24" spans="1:136" x14ac:dyDescent="0.3">
      <c r="A24" s="45">
        <v>12</v>
      </c>
      <c r="B24" s="46">
        <v>22</v>
      </c>
      <c r="C24" s="47"/>
      <c r="D24" s="47" t="s">
        <v>16</v>
      </c>
      <c r="E24" s="47" t="s">
        <v>30</v>
      </c>
      <c r="F24" s="47" t="s">
        <v>19</v>
      </c>
      <c r="G24" s="48"/>
    </row>
    <row r="25" spans="1:136" x14ac:dyDescent="0.3">
      <c r="A25" s="37">
        <v>13</v>
      </c>
      <c r="B25" s="38">
        <v>23</v>
      </c>
      <c r="C25" s="39"/>
      <c r="D25" s="39" t="s">
        <v>14</v>
      </c>
      <c r="E25" s="39" t="s">
        <v>104</v>
      </c>
      <c r="F25" s="39" t="s">
        <v>14</v>
      </c>
      <c r="G25" s="40"/>
    </row>
    <row r="26" spans="1:136" x14ac:dyDescent="0.3">
      <c r="A26" s="45">
        <v>13</v>
      </c>
      <c r="B26" s="46">
        <v>24</v>
      </c>
      <c r="C26" s="47"/>
      <c r="D26" s="47" t="s">
        <v>17</v>
      </c>
      <c r="E26" s="47" t="s">
        <v>27</v>
      </c>
      <c r="F26" s="47" t="s">
        <v>19</v>
      </c>
      <c r="G26" s="48"/>
    </row>
    <row r="27" spans="1:136" x14ac:dyDescent="0.3">
      <c r="A27" s="49">
        <v>13</v>
      </c>
      <c r="B27" s="50">
        <v>25</v>
      </c>
      <c r="C27" s="51"/>
      <c r="D27" s="51" t="s">
        <v>18</v>
      </c>
      <c r="E27" s="51" t="s">
        <v>110</v>
      </c>
      <c r="F27" s="51" t="s">
        <v>19</v>
      </c>
      <c r="G27" s="52"/>
    </row>
    <row r="28" spans="1:136" x14ac:dyDescent="0.3">
      <c r="A28" s="73">
        <v>14</v>
      </c>
      <c r="B28" s="74">
        <v>26</v>
      </c>
      <c r="C28" s="75" t="s">
        <v>39</v>
      </c>
      <c r="D28" s="75" t="s">
        <v>40</v>
      </c>
      <c r="E28" s="75" t="s">
        <v>111</v>
      </c>
      <c r="F28" s="75" t="s">
        <v>42</v>
      </c>
      <c r="G28" s="76"/>
    </row>
    <row r="29" spans="1:136" s="27" customFormat="1" x14ac:dyDescent="0.3">
      <c r="A29" s="65">
        <v>14</v>
      </c>
      <c r="B29" s="66">
        <v>27</v>
      </c>
      <c r="C29" s="67" t="s">
        <v>39</v>
      </c>
      <c r="D29" s="67" t="s">
        <v>85</v>
      </c>
      <c r="E29" s="67" t="s">
        <v>88</v>
      </c>
      <c r="F29" s="67" t="s">
        <v>38</v>
      </c>
      <c r="G29" s="68"/>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row>
    <row r="30" spans="1:136" x14ac:dyDescent="0.3">
      <c r="A30" s="73">
        <v>15</v>
      </c>
      <c r="B30" s="74">
        <v>28</v>
      </c>
      <c r="C30" s="75" t="s">
        <v>100</v>
      </c>
      <c r="D30" s="75" t="s">
        <v>102</v>
      </c>
      <c r="E30" s="75" t="s">
        <v>103</v>
      </c>
      <c r="F30" s="75" t="s">
        <v>42</v>
      </c>
      <c r="G30" s="76">
        <v>91190</v>
      </c>
    </row>
    <row r="31" spans="1:136" x14ac:dyDescent="0.3">
      <c r="A31" s="49">
        <v>16</v>
      </c>
      <c r="B31" s="50">
        <v>29</v>
      </c>
      <c r="C31" s="51" t="s">
        <v>101</v>
      </c>
      <c r="D31" s="51" t="s">
        <v>49</v>
      </c>
      <c r="E31" s="51" t="s">
        <v>112</v>
      </c>
      <c r="F31" s="51" t="s">
        <v>19</v>
      </c>
      <c r="G31" s="52">
        <v>300240</v>
      </c>
    </row>
    <row r="32" spans="1:136" x14ac:dyDescent="0.3">
      <c r="A32" s="45">
        <v>16</v>
      </c>
      <c r="B32" s="46">
        <v>30</v>
      </c>
      <c r="C32" s="47" t="s">
        <v>101</v>
      </c>
      <c r="D32" s="47" t="s">
        <v>50</v>
      </c>
      <c r="E32" s="47" t="s">
        <v>48</v>
      </c>
      <c r="F32" s="47" t="s">
        <v>19</v>
      </c>
      <c r="G32" s="48">
        <v>672000</v>
      </c>
    </row>
    <row r="33" spans="1:136" x14ac:dyDescent="0.3">
      <c r="A33" s="49">
        <v>16</v>
      </c>
      <c r="B33" s="50">
        <v>31</v>
      </c>
      <c r="C33" s="51" t="s">
        <v>101</v>
      </c>
      <c r="D33" s="51" t="s">
        <v>51</v>
      </c>
      <c r="E33" s="51" t="s">
        <v>52</v>
      </c>
      <c r="F33" s="51" t="s">
        <v>19</v>
      </c>
      <c r="G33" s="52">
        <v>200000</v>
      </c>
    </row>
    <row r="34" spans="1:136" s="27" customFormat="1" x14ac:dyDescent="0.3">
      <c r="A34" s="69">
        <v>17</v>
      </c>
      <c r="B34" s="70">
        <v>32</v>
      </c>
      <c r="C34" s="71"/>
      <c r="D34" s="71" t="s">
        <v>114</v>
      </c>
      <c r="E34" s="71" t="s">
        <v>115</v>
      </c>
      <c r="F34" s="71" t="s">
        <v>38</v>
      </c>
      <c r="G34" s="72"/>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row>
    <row r="35" spans="1:136" x14ac:dyDescent="0.3">
      <c r="A35" s="37">
        <v>17</v>
      </c>
      <c r="B35" s="38">
        <v>33</v>
      </c>
      <c r="C35" s="39"/>
      <c r="D35" s="39" t="s">
        <v>116</v>
      </c>
      <c r="E35" s="39" t="s">
        <v>117</v>
      </c>
      <c r="F35" s="39" t="s">
        <v>120</v>
      </c>
      <c r="G35" s="40"/>
    </row>
    <row r="36" spans="1:136" s="18" customFormat="1" x14ac:dyDescent="0.3">
      <c r="A36" s="19">
        <v>17</v>
      </c>
      <c r="B36" s="20">
        <v>34</v>
      </c>
      <c r="C36" s="21"/>
      <c r="D36" s="21" t="s">
        <v>118</v>
      </c>
      <c r="E36" s="21" t="s">
        <v>119</v>
      </c>
      <c r="F36" s="16" t="s">
        <v>174</v>
      </c>
      <c r="G36" s="22"/>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row>
    <row r="37" spans="1:136" x14ac:dyDescent="0.3">
      <c r="A37" s="49">
        <v>18</v>
      </c>
      <c r="B37" s="50">
        <v>35</v>
      </c>
      <c r="C37" s="51"/>
      <c r="D37" s="51" t="s">
        <v>41</v>
      </c>
      <c r="E37" s="51" t="s">
        <v>48</v>
      </c>
      <c r="F37" s="51" t="s">
        <v>19</v>
      </c>
      <c r="G37" s="52"/>
    </row>
    <row r="38" spans="1:136" s="18" customFormat="1" x14ac:dyDescent="0.3">
      <c r="A38" s="19">
        <v>19</v>
      </c>
      <c r="B38" s="20">
        <v>36</v>
      </c>
      <c r="C38" s="21"/>
      <c r="D38" s="21" t="s">
        <v>136</v>
      </c>
      <c r="E38" s="21" t="s">
        <v>47</v>
      </c>
      <c r="F38" s="21" t="s">
        <v>158</v>
      </c>
      <c r="G38" s="22"/>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row>
    <row r="39" spans="1:136" x14ac:dyDescent="0.3">
      <c r="A39" s="37">
        <v>19</v>
      </c>
      <c r="B39" s="38">
        <v>37</v>
      </c>
      <c r="C39" s="39"/>
      <c r="D39" s="39" t="s">
        <v>43</v>
      </c>
      <c r="E39" s="39" t="s">
        <v>46</v>
      </c>
      <c r="F39" s="39" t="s">
        <v>14</v>
      </c>
      <c r="G39" s="40"/>
    </row>
    <row r="40" spans="1:136" x14ac:dyDescent="0.3">
      <c r="A40" s="73">
        <v>19</v>
      </c>
      <c r="B40" s="74">
        <v>38</v>
      </c>
      <c r="C40" s="75"/>
      <c r="D40" s="75" t="s">
        <v>44</v>
      </c>
      <c r="E40" s="75" t="s">
        <v>45</v>
      </c>
      <c r="F40" s="75" t="s">
        <v>42</v>
      </c>
      <c r="G40" s="76"/>
    </row>
    <row r="41" spans="1:136" x14ac:dyDescent="0.3">
      <c r="A41" s="29">
        <v>20</v>
      </c>
      <c r="B41" s="30">
        <v>39</v>
      </c>
      <c r="C41" s="31" t="s">
        <v>80</v>
      </c>
      <c r="D41" s="31" t="s">
        <v>79</v>
      </c>
      <c r="E41" s="31" t="s">
        <v>84</v>
      </c>
      <c r="F41" s="31" t="s">
        <v>59</v>
      </c>
      <c r="G41" s="32"/>
    </row>
    <row r="42" spans="1:136" x14ac:dyDescent="0.3">
      <c r="A42" s="41">
        <v>21</v>
      </c>
      <c r="B42" s="42">
        <v>40</v>
      </c>
      <c r="C42" s="43" t="s">
        <v>81</v>
      </c>
      <c r="D42" s="43" t="s">
        <v>82</v>
      </c>
      <c r="E42" s="43" t="s">
        <v>83</v>
      </c>
      <c r="F42" s="43" t="s">
        <v>120</v>
      </c>
      <c r="G42" s="44">
        <v>150400</v>
      </c>
    </row>
    <row r="43" spans="1:136" x14ac:dyDescent="0.3">
      <c r="A43" s="49">
        <v>21</v>
      </c>
      <c r="B43" s="46">
        <v>41</v>
      </c>
      <c r="C43" s="51" t="s">
        <v>81</v>
      </c>
      <c r="D43" s="51" t="s">
        <v>161</v>
      </c>
      <c r="E43" s="51" t="s">
        <v>27</v>
      </c>
      <c r="F43" s="51" t="s">
        <v>19</v>
      </c>
      <c r="G43" s="52">
        <v>117000</v>
      </c>
    </row>
    <row r="44" spans="1:136" x14ac:dyDescent="0.3">
      <c r="A44" s="41">
        <v>21</v>
      </c>
      <c r="B44" s="38">
        <v>42</v>
      </c>
      <c r="C44" s="43" t="s">
        <v>81</v>
      </c>
      <c r="D44" s="43" t="s">
        <v>159</v>
      </c>
      <c r="E44" s="43" t="s">
        <v>90</v>
      </c>
      <c r="F44" s="43" t="s">
        <v>14</v>
      </c>
      <c r="G44" s="44">
        <v>50000</v>
      </c>
    </row>
    <row r="45" spans="1:136" x14ac:dyDescent="0.3">
      <c r="A45" s="37">
        <v>21</v>
      </c>
      <c r="B45" s="42">
        <v>43</v>
      </c>
      <c r="C45" s="39" t="s">
        <v>81</v>
      </c>
      <c r="D45" s="39" t="s">
        <v>160</v>
      </c>
      <c r="E45" s="39" t="s">
        <v>162</v>
      </c>
      <c r="F45" s="39" t="s">
        <v>120</v>
      </c>
      <c r="G45" s="40">
        <v>50200</v>
      </c>
    </row>
    <row r="46" spans="1:136" s="18" customFormat="1" x14ac:dyDescent="0.3">
      <c r="A46" s="19">
        <v>22</v>
      </c>
      <c r="B46" s="20">
        <v>44</v>
      </c>
      <c r="C46" s="21" t="s">
        <v>87</v>
      </c>
      <c r="D46" s="21" t="s">
        <v>86</v>
      </c>
      <c r="E46" s="21" t="s">
        <v>29</v>
      </c>
      <c r="F46" s="21" t="s">
        <v>158</v>
      </c>
      <c r="G46" s="22">
        <v>300000</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row>
    <row r="47" spans="1:136" x14ac:dyDescent="0.3">
      <c r="A47" s="37">
        <v>23</v>
      </c>
      <c r="B47" s="38">
        <v>45</v>
      </c>
      <c r="C47" s="39" t="s">
        <v>87</v>
      </c>
      <c r="D47" s="39" t="s">
        <v>89</v>
      </c>
      <c r="E47" s="39" t="s">
        <v>90</v>
      </c>
      <c r="F47" s="39" t="s">
        <v>14</v>
      </c>
      <c r="G47" s="40">
        <v>300000</v>
      </c>
    </row>
    <row r="48" spans="1:136" x14ac:dyDescent="0.3">
      <c r="A48" s="33">
        <v>24</v>
      </c>
      <c r="B48" s="34">
        <v>46</v>
      </c>
      <c r="C48" s="35" t="s">
        <v>91</v>
      </c>
      <c r="D48" s="35" t="s">
        <v>79</v>
      </c>
      <c r="E48" s="35" t="s">
        <v>84</v>
      </c>
      <c r="F48" s="35" t="s">
        <v>59</v>
      </c>
      <c r="G48" s="36"/>
    </row>
    <row r="49" spans="1:136" s="27" customFormat="1" x14ac:dyDescent="0.3">
      <c r="A49" s="65">
        <v>25</v>
      </c>
      <c r="B49" s="70">
        <v>47</v>
      </c>
      <c r="C49" s="67"/>
      <c r="D49" s="67" t="s">
        <v>92</v>
      </c>
      <c r="E49" s="67" t="s">
        <v>93</v>
      </c>
      <c r="F49" s="67" t="s">
        <v>38</v>
      </c>
      <c r="G49" s="68">
        <v>144206.15</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row>
    <row r="50" spans="1:136" x14ac:dyDescent="0.3">
      <c r="A50" s="45">
        <v>26</v>
      </c>
      <c r="B50" s="50">
        <v>48</v>
      </c>
      <c r="C50" s="47" t="s">
        <v>71</v>
      </c>
      <c r="D50" s="47" t="s">
        <v>72</v>
      </c>
      <c r="E50" s="47" t="s">
        <v>121</v>
      </c>
      <c r="F50" s="47" t="s">
        <v>19</v>
      </c>
      <c r="G50" s="48"/>
    </row>
    <row r="51" spans="1:136" x14ac:dyDescent="0.3">
      <c r="A51" s="49">
        <v>26</v>
      </c>
      <c r="B51" s="46">
        <v>49</v>
      </c>
      <c r="C51" s="51" t="s">
        <v>71</v>
      </c>
      <c r="D51" s="51" t="s">
        <v>73</v>
      </c>
      <c r="E51" s="51" t="s">
        <v>122</v>
      </c>
      <c r="F51" s="51" t="s">
        <v>19</v>
      </c>
      <c r="G51" s="52"/>
    </row>
    <row r="52" spans="1:136" x14ac:dyDescent="0.3">
      <c r="A52" s="45">
        <v>26</v>
      </c>
      <c r="B52" s="46">
        <v>50</v>
      </c>
      <c r="C52" s="47" t="s">
        <v>71</v>
      </c>
      <c r="D52" s="47" t="s">
        <v>74</v>
      </c>
      <c r="E52" s="47" t="s">
        <v>123</v>
      </c>
      <c r="F52" s="47" t="s">
        <v>19</v>
      </c>
      <c r="G52" s="48"/>
    </row>
    <row r="53" spans="1:136" x14ac:dyDescent="0.3">
      <c r="A53" s="49">
        <v>26</v>
      </c>
      <c r="B53" s="50">
        <v>51</v>
      </c>
      <c r="C53" s="51" t="s">
        <v>71</v>
      </c>
      <c r="D53" s="51" t="s">
        <v>75</v>
      </c>
      <c r="E53" s="51" t="s">
        <v>110</v>
      </c>
      <c r="F53" s="51" t="s">
        <v>19</v>
      </c>
      <c r="G53" s="52"/>
    </row>
    <row r="54" spans="1:136" x14ac:dyDescent="0.3">
      <c r="A54" s="45">
        <v>26</v>
      </c>
      <c r="B54" s="46">
        <v>52</v>
      </c>
      <c r="C54" s="47" t="s">
        <v>71</v>
      </c>
      <c r="D54" s="47" t="s">
        <v>76</v>
      </c>
      <c r="E54" s="47" t="s">
        <v>123</v>
      </c>
      <c r="F54" s="47" t="s">
        <v>19</v>
      </c>
      <c r="G54" s="48"/>
    </row>
    <row r="55" spans="1:136" s="18" customFormat="1" x14ac:dyDescent="0.3">
      <c r="A55" s="14">
        <v>26</v>
      </c>
      <c r="B55" s="20">
        <v>53</v>
      </c>
      <c r="C55" s="16" t="s">
        <v>71</v>
      </c>
      <c r="D55" s="16" t="s">
        <v>77</v>
      </c>
      <c r="E55" s="16" t="s">
        <v>124</v>
      </c>
      <c r="F55" s="16" t="s">
        <v>158</v>
      </c>
      <c r="G55" s="17"/>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row>
    <row r="56" spans="1:136" x14ac:dyDescent="0.3">
      <c r="A56" s="45">
        <v>26</v>
      </c>
      <c r="B56" s="50">
        <v>54</v>
      </c>
      <c r="C56" s="47" t="s">
        <v>71</v>
      </c>
      <c r="D56" s="47" t="s">
        <v>78</v>
      </c>
      <c r="E56" s="47" t="s">
        <v>125</v>
      </c>
      <c r="F56" s="47" t="s">
        <v>19</v>
      </c>
      <c r="G56" s="48"/>
    </row>
    <row r="57" spans="1:136" x14ac:dyDescent="0.3">
      <c r="A57" s="33">
        <v>26</v>
      </c>
      <c r="B57" s="35">
        <v>55</v>
      </c>
      <c r="C57" s="35" t="s">
        <v>71</v>
      </c>
      <c r="D57" s="35" t="s">
        <v>94</v>
      </c>
      <c r="E57" s="35" t="s">
        <v>126</v>
      </c>
      <c r="F57" s="35" t="s">
        <v>59</v>
      </c>
      <c r="G57" s="35"/>
    </row>
    <row r="58" spans="1:136" x14ac:dyDescent="0.3">
      <c r="A58" s="41">
        <v>26</v>
      </c>
      <c r="B58" s="42">
        <v>56</v>
      </c>
      <c r="C58" s="43" t="s">
        <v>71</v>
      </c>
      <c r="D58" s="43" t="s">
        <v>95</v>
      </c>
      <c r="E58" s="43" t="s">
        <v>127</v>
      </c>
      <c r="F58" s="43" t="s">
        <v>120</v>
      </c>
      <c r="G58" s="44"/>
    </row>
    <row r="59" spans="1:136" s="18" customFormat="1" x14ac:dyDescent="0.3">
      <c r="A59" s="14">
        <v>26</v>
      </c>
      <c r="B59" s="15">
        <v>57</v>
      </c>
      <c r="C59" s="16" t="s">
        <v>71</v>
      </c>
      <c r="D59" s="16" t="s">
        <v>113</v>
      </c>
      <c r="E59" s="16" t="s">
        <v>29</v>
      </c>
      <c r="F59" s="16" t="s">
        <v>158</v>
      </c>
      <c r="G59" s="17"/>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row>
    <row r="60" spans="1:136" s="18" customFormat="1" x14ac:dyDescent="0.3">
      <c r="A60" s="19">
        <v>26</v>
      </c>
      <c r="B60" s="20">
        <v>58</v>
      </c>
      <c r="C60" s="21" t="s">
        <v>71</v>
      </c>
      <c r="D60" s="21" t="s">
        <v>96</v>
      </c>
      <c r="E60" s="21" t="s">
        <v>128</v>
      </c>
      <c r="F60" s="21" t="s">
        <v>158</v>
      </c>
      <c r="G60" s="22"/>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row>
    <row r="61" spans="1:136" s="18" customFormat="1" x14ac:dyDescent="0.3">
      <c r="A61" s="14">
        <v>26</v>
      </c>
      <c r="B61" s="20">
        <v>59</v>
      </c>
      <c r="C61" s="16" t="s">
        <v>71</v>
      </c>
      <c r="D61" s="16" t="s">
        <v>97</v>
      </c>
      <c r="E61" s="16" t="s">
        <v>129</v>
      </c>
      <c r="F61" s="16" t="s">
        <v>174</v>
      </c>
      <c r="G61" s="17"/>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row>
    <row r="62" spans="1:136" x14ac:dyDescent="0.3">
      <c r="A62" s="33">
        <v>27</v>
      </c>
      <c r="B62" s="30">
        <v>60</v>
      </c>
      <c r="C62" s="35" t="s">
        <v>65</v>
      </c>
      <c r="D62" s="35" t="s">
        <v>66</v>
      </c>
      <c r="E62" s="35" t="s">
        <v>69</v>
      </c>
      <c r="F62" s="35" t="s">
        <v>59</v>
      </c>
      <c r="G62" s="36"/>
    </row>
    <row r="63" spans="1:136" s="27" customFormat="1" x14ac:dyDescent="0.3">
      <c r="A63" s="65">
        <v>27</v>
      </c>
      <c r="B63" s="70">
        <v>61</v>
      </c>
      <c r="C63" s="67" t="s">
        <v>65</v>
      </c>
      <c r="D63" s="67" t="s">
        <v>67</v>
      </c>
      <c r="E63" s="67" t="s">
        <v>142</v>
      </c>
      <c r="F63" s="67" t="s">
        <v>38</v>
      </c>
      <c r="G63" s="68"/>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row>
    <row r="64" spans="1:136" x14ac:dyDescent="0.3">
      <c r="A64" s="41">
        <v>27</v>
      </c>
      <c r="B64" s="42">
        <v>62</v>
      </c>
      <c r="C64" s="43" t="s">
        <v>65</v>
      </c>
      <c r="D64" s="43" t="s">
        <v>68</v>
      </c>
      <c r="E64" s="43" t="s">
        <v>70</v>
      </c>
      <c r="F64" s="43" t="s">
        <v>14</v>
      </c>
      <c r="G64" s="44"/>
    </row>
    <row r="65" spans="1:136" x14ac:dyDescent="0.3">
      <c r="A65" s="49">
        <v>28</v>
      </c>
      <c r="B65" s="50">
        <v>63</v>
      </c>
      <c r="C65" s="51" t="s">
        <v>62</v>
      </c>
      <c r="D65" s="51" t="s">
        <v>63</v>
      </c>
      <c r="E65" s="51" t="s">
        <v>64</v>
      </c>
      <c r="F65" s="51" t="s">
        <v>19</v>
      </c>
      <c r="G65" s="52">
        <v>303591.21999999997</v>
      </c>
    </row>
    <row r="66" spans="1:136" s="18" customFormat="1" x14ac:dyDescent="0.3">
      <c r="A66" s="19">
        <v>29</v>
      </c>
      <c r="B66" s="20">
        <v>64</v>
      </c>
      <c r="C66" s="21" t="s">
        <v>58</v>
      </c>
      <c r="D66" s="21" t="s">
        <v>60</v>
      </c>
      <c r="E66" s="21" t="s">
        <v>61</v>
      </c>
      <c r="F66" s="21" t="s">
        <v>158</v>
      </c>
      <c r="G66" s="22">
        <v>490000</v>
      </c>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row>
    <row r="67" spans="1:136" x14ac:dyDescent="0.3">
      <c r="A67" s="29">
        <v>30</v>
      </c>
      <c r="B67" s="34">
        <v>65</v>
      </c>
      <c r="C67" s="31" t="s">
        <v>56</v>
      </c>
      <c r="D67" s="31" t="s">
        <v>57</v>
      </c>
      <c r="E67" s="31" t="s">
        <v>53</v>
      </c>
      <c r="F67" s="31" t="s">
        <v>59</v>
      </c>
      <c r="G67" s="32"/>
    </row>
    <row r="68" spans="1:136" x14ac:dyDescent="0.3">
      <c r="A68" s="73">
        <v>31</v>
      </c>
      <c r="B68" s="74">
        <v>66</v>
      </c>
      <c r="C68" s="74" t="s">
        <v>100</v>
      </c>
      <c r="D68" s="74" t="s">
        <v>133</v>
      </c>
      <c r="E68" s="74" t="s">
        <v>134</v>
      </c>
      <c r="F68" s="74" t="s">
        <v>42</v>
      </c>
      <c r="G68" s="77">
        <v>150000</v>
      </c>
    </row>
    <row r="69" spans="1:136" x14ac:dyDescent="0.3">
      <c r="A69" s="73">
        <v>32</v>
      </c>
      <c r="B69" s="74">
        <v>67</v>
      </c>
      <c r="C69" s="74" t="s">
        <v>135</v>
      </c>
      <c r="D69" s="74" t="s">
        <v>138</v>
      </c>
      <c r="E69" s="74" t="s">
        <v>130</v>
      </c>
      <c r="F69" s="74" t="s">
        <v>42</v>
      </c>
      <c r="G69" s="77">
        <v>68479.195474544307</v>
      </c>
    </row>
    <row r="70" spans="1:136" x14ac:dyDescent="0.3">
      <c r="A70" s="49">
        <v>32</v>
      </c>
      <c r="B70" s="51">
        <v>68</v>
      </c>
      <c r="C70" s="51" t="s">
        <v>135</v>
      </c>
      <c r="D70" s="51" t="s">
        <v>139</v>
      </c>
      <c r="E70" s="51" t="s">
        <v>27</v>
      </c>
      <c r="F70" s="51" t="s">
        <v>19</v>
      </c>
      <c r="G70" s="53">
        <v>165710.87366436204</v>
      </c>
    </row>
    <row r="71" spans="1:136" x14ac:dyDescent="0.3">
      <c r="A71" s="73">
        <v>32</v>
      </c>
      <c r="B71" s="74">
        <v>69</v>
      </c>
      <c r="C71" s="74" t="s">
        <v>135</v>
      </c>
      <c r="D71" s="74" t="s">
        <v>140</v>
      </c>
      <c r="E71" s="74" t="s">
        <v>141</v>
      </c>
      <c r="F71" s="74" t="s">
        <v>42</v>
      </c>
      <c r="G71" s="77">
        <v>115009.93086109366</v>
      </c>
    </row>
    <row r="72" spans="1:136" x14ac:dyDescent="0.3">
      <c r="A72" s="29">
        <v>33</v>
      </c>
      <c r="B72" s="34">
        <v>70</v>
      </c>
      <c r="C72" s="31" t="s">
        <v>177</v>
      </c>
      <c r="D72" s="31" t="s">
        <v>178</v>
      </c>
      <c r="E72" s="31" t="s">
        <v>179</v>
      </c>
      <c r="F72" s="31" t="s">
        <v>59</v>
      </c>
      <c r="G72" s="32"/>
    </row>
    <row r="73" spans="1:136" x14ac:dyDescent="0.3">
      <c r="E73" s="85"/>
    </row>
    <row r="99" spans="5:5" x14ac:dyDescent="0.3">
      <c r="E99" s="2"/>
    </row>
    <row r="100" spans="5:5" x14ac:dyDescent="0.3">
      <c r="E100" s="2"/>
    </row>
    <row r="101" spans="5:5" x14ac:dyDescent="0.3">
      <c r="E101" s="2"/>
    </row>
    <row r="102" spans="5:5" x14ac:dyDescent="0.3">
      <c r="E102" s="2"/>
    </row>
    <row r="103" spans="5:5" x14ac:dyDescent="0.3">
      <c r="E103" s="2"/>
    </row>
    <row r="104" spans="5:5" x14ac:dyDescent="0.3">
      <c r="E104" s="2"/>
    </row>
    <row r="105" spans="5:5" x14ac:dyDescent="0.3">
      <c r="E105" s="2"/>
    </row>
    <row r="106" spans="5:5" x14ac:dyDescent="0.3">
      <c r="E106" s="2"/>
    </row>
  </sheetData>
  <autoFilter ref="A2:G72" xr:uid="{F33B1021-E2E9-4F67-9AF8-E3F7CE9FA39D}"/>
  <hyperlinks>
    <hyperlink ref="A3" location="'Submissions 1-10'!A3" display="'Submissions 1-10'!A3" xr:uid="{AC64386C-5C5D-4D51-AE29-433DAD148A26}"/>
    <hyperlink ref="A4" location="'Submissions 1-10'!A16" display="'Submissions 1-10'!A16" xr:uid="{290CEDBA-6B81-470B-A444-9795EF5D06C6}"/>
    <hyperlink ref="A5" location="'Submissions 1-10'!A32" display="'Submissions 1-10'!A32" xr:uid="{17E051F0-BA77-4B25-B1EC-D381DF74F739}"/>
    <hyperlink ref="A6" location="'Submissions 1-10'!A47" display="'Submissions 1-10'!A47" xr:uid="{68EDF858-53E9-42C7-855F-84A1C8338346}"/>
    <hyperlink ref="A7" location="'Submissions 1-10'!A73" display="'Submissions 1-10'!A73" xr:uid="{34642691-29A3-4D40-A06E-A1A538D51963}"/>
    <hyperlink ref="A8" location="'Submissions 1-10'!A73" display="'Submissions 1-10'!A73" xr:uid="{5AF7D4E9-A3CF-4277-B76E-B918769E5707}"/>
    <hyperlink ref="A9" location="'Submissions 1-10'!A73" display="'Submissions 1-10'!A73" xr:uid="{5A8E751A-4B0E-47BA-8D86-1AC35A15078C}"/>
    <hyperlink ref="A10" location="'Submissions 1-10'!A89" display="'Submissions 1-10'!A89" xr:uid="{444335F1-34D1-4ED7-B31E-C91A90787124}"/>
    <hyperlink ref="A11" location="'Submissions 1-10'!A115" display="'Submissions 1-10'!A115" xr:uid="{FD4DE111-FFA8-42DD-ACD5-2D5725BF5E09}"/>
    <hyperlink ref="A12" location="'Submissions 1-10'!A115" display="'Submissions 1-10'!A115" xr:uid="{EF67B2E1-F573-4CFC-ADA0-2F680D3A9A34}"/>
    <hyperlink ref="A13" location="'Submissions 1-10'!A115" display="'Submissions 1-10'!A115" xr:uid="{1DB4B376-9A80-4584-9775-4DF096B18944}"/>
    <hyperlink ref="A14" location="'Submissions 1-10'!A115" display="'Submissions 1-10'!A115" xr:uid="{DFD638C4-68D2-4F87-856B-295A74D51241}"/>
    <hyperlink ref="A15" location="'Submissions 1-10'!A125" display="'Submissions 1-10'!A125" xr:uid="{9478902A-A101-44A2-8864-31E3F0A024EE}"/>
    <hyperlink ref="A16" location="'Submissions 1-10'!A264" display="'Submissions 1-10'!A264" xr:uid="{0F96E3A5-D475-4C67-8FEC-CFF611239150}"/>
    <hyperlink ref="A19" location="'Submissions 1-10'!A273" display="'Submissions 1-10'!A273" xr:uid="{05F7837F-5B19-42B2-B812-B20F73119209}"/>
    <hyperlink ref="A20" location="'Submissions 1-10'!A273" display="'Submissions 1-10'!A273" xr:uid="{D0107C1F-D4D4-48A2-A707-60C3B4BC717A}"/>
    <hyperlink ref="A17" location="'Submissions 1-10'!A264" display="'Submissions 1-10'!A264" xr:uid="{3E7AD2FD-C2B7-46F1-A459-397DE70D5C55}"/>
    <hyperlink ref="A18" location="'Submissions 1-10'!A264" display="'Submissions 1-10'!A264" xr:uid="{A61CB070-BDA1-4C27-8AD3-8F76E29733D7}"/>
    <hyperlink ref="A21" location="'Submissions 11-20'!A1" display="'Submissions 11-20'!A1" xr:uid="{99F582F2-38B8-4DA8-9295-D88A7053D6DA}"/>
    <hyperlink ref="A22" location="'Submissions 11-20'!A10" display="'Submissions 11-20'!A10" xr:uid="{7F9631B7-5BA8-42E4-A8E1-2E3C0CD46FF5}"/>
    <hyperlink ref="A23" location="'Submissions 11-20'!A10" display="'Submissions 11-20'!A10" xr:uid="{6137A9F3-8F4A-45F6-86DB-6BFFB3FDF3D0}"/>
    <hyperlink ref="A24" location="'Submissions 11-20'!A10" display="'Submissions 11-20'!A10" xr:uid="{D9B68DDA-14C4-40C0-A802-4959868757E9}"/>
    <hyperlink ref="A25" location="'Submissions 11-20'!A20" display="'Submissions 11-20'!A20" xr:uid="{18879AE4-6DE7-45F2-9111-CABB20613369}"/>
    <hyperlink ref="A26" location="'Submissions 11-20'!A20" display="'Submissions 11-20'!A20" xr:uid="{A3FCDBC1-9B7D-495D-BEC8-C4FAA58B40AA}"/>
    <hyperlink ref="A27" location="'Submissions 11-20'!A20" display="'Submissions 11-20'!A20" xr:uid="{00CD1427-1AEC-4EA0-9249-9E21CCED7A6F}"/>
    <hyperlink ref="A28" location="'Submissions 11-20'!A36" display="'Submissions 11-20'!A36" xr:uid="{A7F0E590-7065-4BB0-8792-0881B293F583}"/>
    <hyperlink ref="A29" location="'Submissions 11-20'!A36" display="'Submissions 11-20'!A36" xr:uid="{A49D5CC0-004A-41F7-8ACE-E6564E1E594D}"/>
    <hyperlink ref="A30" location="'Submissions 11-20'!A84" display="'Submissions 11-20'!A84" xr:uid="{698E7C3F-15AC-46E9-BE28-455AF37B888D}"/>
    <hyperlink ref="A31" location="'Submissions 11-20'!A124" display="'Submissions 11-20'!A124" xr:uid="{551D3AD1-823D-45B2-96E9-0B15767ED9B4}"/>
    <hyperlink ref="A32" location="'Submissions 11-20'!A124" display="'Submissions 11-20'!A124" xr:uid="{93FB144E-EB8D-47E1-94F5-1CCB6CE5CD1F}"/>
    <hyperlink ref="A33" location="'Submissions 11-20'!A124" display="'Submissions 11-20'!A124" xr:uid="{9ADF9594-D749-42D3-BA01-CAD780F406C3}"/>
    <hyperlink ref="A34" location="'Submissions 11-20'!A160" display="'Submissions 11-20'!A160" xr:uid="{69DA5FFE-552E-48B1-B9E0-749501237079}"/>
    <hyperlink ref="A35" location="'Submissions 11-20'!A160" display="'Submissions 11-20'!A160" xr:uid="{3EF65DA9-CAA8-4831-82D3-2148A069FB9E}"/>
    <hyperlink ref="A36" location="'Submissions 11-20'!A160" display="'Submissions 11-20'!A160" xr:uid="{B85AB84C-8F09-465E-8D97-04EBE1FB17B3}"/>
    <hyperlink ref="A37" location="'Submissions 11-20'!A210" display="'Submissions 11-20'!A210" xr:uid="{062E3217-EE48-419A-BFD6-F7BF71EFF243}"/>
    <hyperlink ref="A38" location="'Submissions 11-20'!A300" display="'Submissions 11-20'!A300" xr:uid="{B374FE3D-C78E-4377-8A56-FA5C02C2665C}"/>
    <hyperlink ref="A41" location="'Submissions 11-20'!A300" display="'Submissions 11-20'!A300" xr:uid="{03287853-BDAD-41B1-A9D9-E45E42C302EA}"/>
    <hyperlink ref="A42" location="'Submissions 21-27'!A2" display="'Submissions 21-27'!A2" xr:uid="{0E524423-FA77-4841-A159-BB08262AFFEA}"/>
    <hyperlink ref="A46" location="'Submissions 21-27'!A23" display="'Submissions 21-27'!A23" xr:uid="{38961D02-2B3D-4A04-B08F-B9F421D415DE}"/>
    <hyperlink ref="A47" location="'Submissions 21-27'!A65" display="'Submissions 21-27'!A65" xr:uid="{B8DBBDF9-9638-40B1-ACE2-5D1AA8CC254B}"/>
    <hyperlink ref="A48" location="'Submissions 21-27'!A105" display="'Submissions 21-27'!A105" xr:uid="{264B9C17-D442-4C3E-A043-401B45BC42BD}"/>
    <hyperlink ref="A49" location="'Submissions 21-27'!A179" display="'Submissions 21-27'!A179" xr:uid="{E3DCD67C-EEE4-44F2-B29C-1BE93D84C0B7}"/>
    <hyperlink ref="A55" location="'Submissions 21-27'!A201" display="'Submissions 21-27'!A201" xr:uid="{285BE22F-D8B6-4685-B436-BEF2758EA39B}"/>
    <hyperlink ref="A62" location="'Submissions 21-27'!A232" display="'Submissions 21-27'!A232" xr:uid="{3FED5849-23BA-4645-89A9-3451DCD09248}"/>
    <hyperlink ref="A63" location="'Submissions 21-27'!A231" display="'Submissions 21-27'!A231" xr:uid="{40B451D7-1FF9-42E5-A948-73D1C4D3F62A}"/>
    <hyperlink ref="A64" location="'Submissions 21-27'!A233" display="'Submissions 21-27'!A233" xr:uid="{7836308A-CA91-4D72-AFED-374180698561}"/>
    <hyperlink ref="A65" location="'Submissions 28-33'!A2" display="'Submissions 28-33'!A2" xr:uid="{ECACA501-EFB1-4F04-A82C-94B3DDA6273A}"/>
    <hyperlink ref="A66" location="'Submissions 28-33'!A94" display="'Submissions 28-33'!A94" xr:uid="{485B3ADC-2F53-4C18-9125-F727DF19C6E3}"/>
    <hyperlink ref="A67" location="'Submissions 28-33'!A192" display="'Submissions 28-33'!A192" xr:uid="{65901435-CE8C-4529-9973-F3BA2CE7EEC8}"/>
    <hyperlink ref="A68" location="'Submissions 28-33'!A241" display="'Submissions 28-33'!A241" xr:uid="{9AA48A31-4FEB-46E3-9700-C052B44FE2AB}"/>
    <hyperlink ref="A69" location="'List of Proposals'!A264" display="'List of Proposals'!A264" xr:uid="{94871B51-5596-468B-933B-815B623D1613}"/>
    <hyperlink ref="A70" location="'Submissions 28-33'!A264" display="'Submissions 28-33'!A264" xr:uid="{E89A9EDC-749C-439A-8581-0D4B1A5A6028}"/>
    <hyperlink ref="A39" location="'Submissions 11-20'!A300" display="'Submissions 11-20'!A300" xr:uid="{74C903FD-6C57-40AC-A96B-D539F3D353E3}"/>
    <hyperlink ref="A40" location="'Submissions 11-20'!A300" display="'Submissions 11-20'!A300" xr:uid="{4E3B62CE-C9D5-41F0-BC54-A3B60841AE6D}"/>
    <hyperlink ref="A54" location="'Submissions 21-27'!A201" display="'Submissions 21-27'!A201" xr:uid="{C1B04037-31CC-42A9-B680-78B4B2246D0D}"/>
    <hyperlink ref="A53" location="'Submissions 21-27'!A201" display="'Submissions 21-27'!A201" xr:uid="{6C560F23-7940-49D6-8A9C-7425B6705842}"/>
    <hyperlink ref="A52" location="'Submissions 21-27'!A201" display="'Submissions 21-27'!A201" xr:uid="{8E9F3CE2-2F2F-4DCF-8FEC-25F448F58D20}"/>
    <hyperlink ref="A51" location="'Submissions 21-27'!A201" display="'Submissions 21-27'!A201" xr:uid="{E4F33274-1156-4264-8FFA-6F22C071D677}"/>
    <hyperlink ref="A50" location="'Submissions 21-27'!A201" display="'Submissions 21-27'!A201" xr:uid="{20FDF347-254F-466B-BA9F-7DBA33725B1A}"/>
    <hyperlink ref="A56" location="'Submissions 21-27'!A201" display="'Submissions 21-27'!A201" xr:uid="{1B814DB6-1064-4E81-96A8-2B3CE92864C3}"/>
    <hyperlink ref="A57" location="'Submissions 21-27'!A201" display="'Submissions 21-27'!A201" xr:uid="{118CAF70-6BA9-4D97-A266-3943B127165D}"/>
    <hyperlink ref="A58" location="'Submissions 21-27'!A201" display="'Submissions 21-27'!A201" xr:uid="{39B4599A-13A8-4688-B70C-F41DDF71B8E3}"/>
    <hyperlink ref="A59" location="'Submissions 21-27'!A201" display="'Submissions 21-27'!A201" xr:uid="{66A5A58A-2AE5-4EF6-94F2-AA392A0FDB25}"/>
    <hyperlink ref="A60" location="'Submissions 21-27'!A201" display="'Submissions 21-27'!A201" xr:uid="{CEEA66A0-47EA-4580-8F83-E06C062CBDB7}"/>
    <hyperlink ref="A61" location="'Submissions 21-27'!A201" display="'Submissions 21-27'!A201" xr:uid="{A4E187CD-EBE0-4A95-8A85-B2BDE78B2134}"/>
    <hyperlink ref="A43" location="'Submissions 21-27'!A2" display="'Submissions 21-27'!A2" xr:uid="{E1EBC275-CF76-47EF-89A3-846147F4D974}"/>
    <hyperlink ref="A44" location="'Submissions 21-27'!A2" display="'Submissions 21-27'!A2" xr:uid="{2930D8C5-48A1-4C9D-86D2-2E543FB010D5}"/>
    <hyperlink ref="A45" location="'Submissions 21-27'!A2" display="'Submissions 21-27'!A2" xr:uid="{1A816D55-5AE8-4DEA-8F11-72C3446E44D9}"/>
    <hyperlink ref="A72" location="'Submissions 28-33'!A412" display="'Submissions 28-33'!A412" xr:uid="{8F35430B-660C-42A6-8F3B-AD1990D98328}"/>
    <hyperlink ref="A71" location="'List of Proposals'!A264" display="'List of Proposals'!A264" xr:uid="{50BCD572-743A-4AA1-AED4-E79BE417B24A}"/>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FE215-9C5C-4FA9-B07A-B99436F5A6C3}">
  <dimension ref="A3:P32"/>
  <sheetViews>
    <sheetView topLeftCell="A27" workbookViewId="0">
      <selection sqref="A1:S37"/>
    </sheetView>
  </sheetViews>
  <sheetFormatPr defaultRowHeight="14.4" x14ac:dyDescent="0.3"/>
  <cols>
    <col min="1" max="1" width="14.44140625" customWidth="1"/>
    <col min="2" max="2" width="21.109375" customWidth="1"/>
  </cols>
  <sheetData>
    <row r="3" spans="1:16" ht="18" x14ac:dyDescent="0.35">
      <c r="A3" s="55" t="s">
        <v>143</v>
      </c>
      <c r="B3" s="1"/>
    </row>
    <row r="4" spans="1:16" ht="15.6" x14ac:dyDescent="0.3">
      <c r="N4" s="54" t="s">
        <v>172</v>
      </c>
    </row>
    <row r="5" spans="1:16" x14ac:dyDescent="0.3">
      <c r="A5" s="1" t="s">
        <v>24</v>
      </c>
      <c r="B5" s="1" t="s">
        <v>156</v>
      </c>
      <c r="N5" s="1" t="s">
        <v>24</v>
      </c>
      <c r="O5" s="1"/>
      <c r="P5" s="1" t="s">
        <v>171</v>
      </c>
    </row>
    <row r="6" spans="1:16" ht="15.6" x14ac:dyDescent="0.3">
      <c r="A6" s="56" cm="1">
        <f t="array" ref="A6">SUM(LEN('List of Proposals'!$E$3:$E$71) - LEN(SUBSTITUTE('List of Proposals'!$E$3:$E$71, "A","")))/LEN("A")</f>
        <v>33</v>
      </c>
      <c r="B6" s="4" t="s">
        <v>144</v>
      </c>
      <c r="N6" s="56">
        <v>11</v>
      </c>
      <c r="O6" s="56" t="s">
        <v>27</v>
      </c>
      <c r="P6" t="s">
        <v>165</v>
      </c>
    </row>
    <row r="7" spans="1:16" ht="15.6" x14ac:dyDescent="0.3">
      <c r="A7" s="56" cm="1">
        <f t="array" ref="A7">SUM(LEN('List of Proposals'!$E$3:$E$71) - LEN(SUBSTITUTE('List of Proposals'!$E$3:$E$71, "B","")))/LEN("B")</f>
        <v>47</v>
      </c>
      <c r="B7" s="4" t="s">
        <v>145</v>
      </c>
      <c r="N7" s="56">
        <v>8</v>
      </c>
      <c r="O7" s="56" t="s">
        <v>137</v>
      </c>
      <c r="P7" t="s">
        <v>167</v>
      </c>
    </row>
    <row r="8" spans="1:16" ht="15.6" x14ac:dyDescent="0.3">
      <c r="A8" s="56" cm="1">
        <f t="array" ref="A8">SUM(LEN('List of Proposals'!$E$3:$E$71) - LEN(SUBSTITUTE('List of Proposals'!$E$3:$E$71, "C","")))/LEN("C")</f>
        <v>11</v>
      </c>
      <c r="B8" s="4" t="s">
        <v>151</v>
      </c>
      <c r="N8" s="56">
        <v>7</v>
      </c>
      <c r="O8" s="56" t="s">
        <v>130</v>
      </c>
      <c r="P8" t="s">
        <v>168</v>
      </c>
    </row>
    <row r="9" spans="1:16" ht="15.6" x14ac:dyDescent="0.3">
      <c r="A9" s="56" cm="1">
        <f t="array" ref="A9">SUM(LEN('List of Proposals'!$E$3:$E$71) - LEN(SUBSTITUTE('List of Proposals'!$E$3:$E$71, "D","")))/LEN("D")</f>
        <v>12</v>
      </c>
      <c r="B9" s="4" t="s">
        <v>146</v>
      </c>
      <c r="N9" s="56">
        <v>7</v>
      </c>
      <c r="O9" s="56" t="s">
        <v>122</v>
      </c>
      <c r="P9" t="s">
        <v>169</v>
      </c>
    </row>
    <row r="10" spans="1:16" ht="15.6" x14ac:dyDescent="0.3">
      <c r="A10" s="56" cm="1">
        <f t="array" ref="A10">SUM(LEN('List of Proposals'!$E$3:$E$71) - LEN(SUBSTITUTE('List of Proposals'!$E$3:$E$71, "E","")))/LEN("E")</f>
        <v>2</v>
      </c>
      <c r="B10" s="4" t="s">
        <v>152</v>
      </c>
      <c r="N10" s="56">
        <v>6</v>
      </c>
      <c r="O10" s="56" t="s">
        <v>29</v>
      </c>
      <c r="P10" t="s">
        <v>166</v>
      </c>
    </row>
    <row r="11" spans="1:16" ht="15.6" x14ac:dyDescent="0.3">
      <c r="A11" s="56" cm="1">
        <f t="array" ref="A11">SUM(LEN('List of Proposals'!$E$3:$E$71) - LEN(SUBSTITUTE('List of Proposals'!$E$3:$E$71, "F","")))/LEN("F")</f>
        <v>4</v>
      </c>
      <c r="B11" s="4" t="s">
        <v>149</v>
      </c>
      <c r="N11" s="56">
        <v>6</v>
      </c>
      <c r="O11" s="56" t="s">
        <v>90</v>
      </c>
      <c r="P11" t="s">
        <v>170</v>
      </c>
    </row>
    <row r="12" spans="1:16" ht="15.6" x14ac:dyDescent="0.3">
      <c r="A12" s="56" cm="1">
        <f t="array" ref="A12">SUM(LEN('List of Proposals'!$E$3:$E$71) - LEN(SUBSTITUTE('List of Proposals'!$E$3:$E$71, "G","")))/LEN("G")</f>
        <v>13</v>
      </c>
      <c r="B12" s="4" t="s">
        <v>153</v>
      </c>
    </row>
    <row r="13" spans="1:16" ht="15.6" x14ac:dyDescent="0.3">
      <c r="A13" s="56" cm="1">
        <f t="array" ref="A13">SUM(LEN('List of Proposals'!$E$3:$E$71) - LEN(SUBSTITUTE('List of Proposals'!$E$3:$E$71, "H","")))/LEN("H")</f>
        <v>0</v>
      </c>
      <c r="B13" s="4" t="s">
        <v>154</v>
      </c>
    </row>
    <row r="14" spans="1:16" ht="15.6" x14ac:dyDescent="0.3">
      <c r="A14" s="56" cm="1">
        <f t="array" ref="A14">SUM(LEN('List of Proposals'!$E$3:$E$71) - LEN(SUBSTITUTE('List of Proposals'!$E$3:$E$71, "I","")))/LEN("I")</f>
        <v>1</v>
      </c>
      <c r="B14" s="4" t="s">
        <v>155</v>
      </c>
    </row>
    <row r="15" spans="1:16" ht="15.6" x14ac:dyDescent="0.3">
      <c r="A15" s="56" cm="1">
        <f t="array" ref="A15">SUM(LEN('List of Proposals'!$E$3:$E$71) - LEN(SUBSTITUTE('List of Proposals'!$E$3:$E$71, "J","")))/LEN("J")</f>
        <v>5</v>
      </c>
      <c r="B15" s="4" t="s">
        <v>148</v>
      </c>
    </row>
    <row r="16" spans="1:16" ht="15.6" x14ac:dyDescent="0.3">
      <c r="A16" s="56" cm="1">
        <f t="array" ref="A16">SUM(LEN('List of Proposals'!$E$3:$E$71) - LEN(SUBSTITUTE('List of Proposals'!$E$3:$E$71, "K","")))/LEN("K")</f>
        <v>4</v>
      </c>
      <c r="B16" s="4" t="s">
        <v>150</v>
      </c>
    </row>
    <row r="17" spans="1:2" ht="15.6" x14ac:dyDescent="0.3">
      <c r="A17" s="56" cm="1">
        <f t="array" ref="A17">SUM(LEN('List of Proposals'!$E$3:$E$71) - LEN(SUBSTITUTE('List of Proposals'!$E$3:$E$71, "L","")))/LEN("L")</f>
        <v>0</v>
      </c>
      <c r="B17" s="4" t="s">
        <v>147</v>
      </c>
    </row>
    <row r="18" spans="1:2" ht="15.6" x14ac:dyDescent="0.3">
      <c r="A18" s="57">
        <f>SUM(A6:A17)</f>
        <v>132</v>
      </c>
      <c r="B18" s="5" t="s">
        <v>157</v>
      </c>
    </row>
    <row r="21" spans="1:2" ht="18" x14ac:dyDescent="0.35">
      <c r="A21" s="55" t="s">
        <v>163</v>
      </c>
    </row>
    <row r="23" spans="1:2" x14ac:dyDescent="0.3">
      <c r="A23" s="58">
        <f>COUNTIF('List of Proposals'!$F$3:$F$71,B23)</f>
        <v>7</v>
      </c>
      <c r="B23" s="39" t="str" cm="1">
        <f t="array" ref="B23:B31">_xlfn.UNIQUE('List of Proposals'!$F$3:$F$71)</f>
        <v>Housing</v>
      </c>
    </row>
    <row r="24" spans="1:2" x14ac:dyDescent="0.3">
      <c r="A24" s="63">
        <f>COUNTIF('List of Proposals'!$F$3:$F$71,B24)</f>
        <v>24</v>
      </c>
      <c r="B24" s="51" t="str">
        <v>Treatment</v>
      </c>
    </row>
    <row r="25" spans="1:2" x14ac:dyDescent="0.3">
      <c r="A25" s="59">
        <f>COUNTIF('List of Proposals'!$F$3:$F$71,B25)</f>
        <v>7</v>
      </c>
      <c r="B25" s="21" t="str">
        <v>Workforce Supply</v>
      </c>
    </row>
    <row r="26" spans="1:2" x14ac:dyDescent="0.3">
      <c r="A26" s="59">
        <f>COUNTIF('List of Proposals'!$F$3:$F$71,B26)</f>
        <v>7</v>
      </c>
      <c r="B26" s="21" t="str">
        <v>Professional Development</v>
      </c>
    </row>
    <row r="27" spans="1:2" x14ac:dyDescent="0.3">
      <c r="A27" s="60">
        <f>COUNTIF('List of Proposals'!$F$3:$F$71,B27)</f>
        <v>5</v>
      </c>
      <c r="B27" s="28" t="str">
        <v>Prevention</v>
      </c>
    </row>
    <row r="28" spans="1:2" x14ac:dyDescent="0.3">
      <c r="A28" s="61">
        <f>COUNTIF('List of Proposals'!$F$3:$F$71,B28)</f>
        <v>8</v>
      </c>
      <c r="B28" s="9" t="str">
        <v>Recovery</v>
      </c>
    </row>
    <row r="29" spans="1:2" x14ac:dyDescent="0.3">
      <c r="A29" s="56">
        <f>COUNTIF('List of Proposals'!$F$3:$F$71,B29)</f>
        <v>1</v>
      </c>
      <c r="B29" t="str">
        <v>NA</v>
      </c>
    </row>
    <row r="30" spans="1:2" x14ac:dyDescent="0.3">
      <c r="A30" s="58">
        <f>COUNTIF('List of Proposals'!$F$3:$F$71,B30)</f>
        <v>5</v>
      </c>
      <c r="B30" s="39" t="str">
        <v>Supportive Services</v>
      </c>
    </row>
    <row r="31" spans="1:2" x14ac:dyDescent="0.3">
      <c r="A31" s="62">
        <f>COUNTIF('List of Proposals'!$F$3:$F$71,B31)</f>
        <v>5</v>
      </c>
      <c r="B31" s="35" t="str">
        <v>Infrastructure</v>
      </c>
    </row>
    <row r="32" spans="1:2" x14ac:dyDescent="0.3">
      <c r="A32" s="57">
        <f>SUM(A23:A31)</f>
        <v>69</v>
      </c>
      <c r="B32" s="1" t="s">
        <v>157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0923D-37AA-4A7C-B8EA-78222FAC3383}">
  <dimension ref="A1:P31"/>
  <sheetViews>
    <sheetView workbookViewId="0"/>
  </sheetViews>
  <sheetFormatPr defaultRowHeight="14.4" x14ac:dyDescent="0.3"/>
  <cols>
    <col min="2" max="2" width="24.5546875" customWidth="1"/>
  </cols>
  <sheetData>
    <row r="1" spans="1:14" ht="23.4" x14ac:dyDescent="0.45">
      <c r="A1" s="64" t="s">
        <v>173</v>
      </c>
    </row>
    <row r="2" spans="1:14" ht="12.6" customHeight="1" x14ac:dyDescent="0.45">
      <c r="A2" s="64"/>
    </row>
    <row r="3" spans="1:14" ht="18" x14ac:dyDescent="0.35">
      <c r="A3" s="55" t="s">
        <v>175</v>
      </c>
    </row>
    <row r="4" spans="1:14" x14ac:dyDescent="0.3">
      <c r="A4" s="78">
        <v>7</v>
      </c>
      <c r="B4" s="79" t="s">
        <v>174</v>
      </c>
    </row>
    <row r="5" spans="1:14" x14ac:dyDescent="0.3">
      <c r="A5" s="78">
        <v>7</v>
      </c>
      <c r="B5" s="79" t="s">
        <v>158</v>
      </c>
    </row>
    <row r="6" spans="1:14" x14ac:dyDescent="0.3">
      <c r="A6" s="78">
        <v>6</v>
      </c>
      <c r="B6" s="80" t="s">
        <v>59</v>
      </c>
    </row>
    <row r="7" spans="1:14" x14ac:dyDescent="0.3">
      <c r="A7" s="78">
        <v>5</v>
      </c>
      <c r="B7" s="81" t="s">
        <v>38</v>
      </c>
    </row>
    <row r="8" spans="1:14" x14ac:dyDescent="0.3">
      <c r="A8" s="78">
        <v>24</v>
      </c>
      <c r="B8" s="82" t="s">
        <v>19</v>
      </c>
    </row>
    <row r="9" spans="1:14" x14ac:dyDescent="0.3">
      <c r="A9" s="78">
        <v>8</v>
      </c>
      <c r="B9" s="83" t="s">
        <v>42</v>
      </c>
    </row>
    <row r="10" spans="1:14" x14ac:dyDescent="0.3">
      <c r="A10" s="78">
        <v>5</v>
      </c>
      <c r="B10" s="84" t="s">
        <v>120</v>
      </c>
    </row>
    <row r="11" spans="1:14" x14ac:dyDescent="0.3">
      <c r="A11" s="78">
        <v>7</v>
      </c>
      <c r="B11" s="84" t="s">
        <v>14</v>
      </c>
    </row>
    <row r="12" spans="1:14" x14ac:dyDescent="0.3">
      <c r="A12" s="78">
        <v>1</v>
      </c>
      <c r="B12" s="78" t="s">
        <v>164</v>
      </c>
    </row>
    <row r="13" spans="1:14" x14ac:dyDescent="0.3">
      <c r="A13" s="78">
        <v>70</v>
      </c>
      <c r="B13" s="78" t="s">
        <v>157</v>
      </c>
    </row>
    <row r="14" spans="1:14" ht="15.6" x14ac:dyDescent="0.3">
      <c r="N14" s="54" t="s">
        <v>172</v>
      </c>
    </row>
    <row r="15" spans="1:14" ht="15.6" x14ac:dyDescent="0.3">
      <c r="A15" s="54" t="s">
        <v>143</v>
      </c>
      <c r="N15" s="54"/>
    </row>
    <row r="16" spans="1:14" ht="15.6" x14ac:dyDescent="0.3">
      <c r="N16" s="54"/>
    </row>
    <row r="17" spans="1:16" ht="15.6" x14ac:dyDescent="0.3">
      <c r="N17" s="54"/>
    </row>
    <row r="18" spans="1:16" x14ac:dyDescent="0.3">
      <c r="A18" s="1" t="s">
        <v>24</v>
      </c>
      <c r="B18" s="1" t="s">
        <v>156</v>
      </c>
      <c r="N18" s="1" t="s">
        <v>24</v>
      </c>
      <c r="O18" s="1"/>
      <c r="P18" s="1" t="s">
        <v>171</v>
      </c>
    </row>
    <row r="19" spans="1:16" ht="15.6" x14ac:dyDescent="0.3">
      <c r="A19" s="56">
        <v>33</v>
      </c>
      <c r="B19" s="4" t="s">
        <v>144</v>
      </c>
      <c r="N19" s="56">
        <v>11</v>
      </c>
      <c r="O19" s="56" t="s">
        <v>27</v>
      </c>
      <c r="P19" t="s">
        <v>165</v>
      </c>
    </row>
    <row r="20" spans="1:16" ht="15.6" x14ac:dyDescent="0.3">
      <c r="A20" s="56">
        <v>47</v>
      </c>
      <c r="B20" s="4" t="s">
        <v>145</v>
      </c>
      <c r="N20" s="56">
        <v>8</v>
      </c>
      <c r="O20" s="56" t="s">
        <v>137</v>
      </c>
      <c r="P20" t="s">
        <v>167</v>
      </c>
    </row>
    <row r="21" spans="1:16" ht="15.6" x14ac:dyDescent="0.3">
      <c r="A21" s="56">
        <v>11</v>
      </c>
      <c r="B21" s="4" t="s">
        <v>151</v>
      </c>
      <c r="N21" s="56">
        <v>7</v>
      </c>
      <c r="O21" s="56" t="s">
        <v>130</v>
      </c>
      <c r="P21" t="s">
        <v>168</v>
      </c>
    </row>
    <row r="22" spans="1:16" ht="15.6" x14ac:dyDescent="0.3">
      <c r="A22" s="56">
        <v>12</v>
      </c>
      <c r="B22" s="4" t="s">
        <v>146</v>
      </c>
      <c r="N22" s="56">
        <v>7</v>
      </c>
      <c r="O22" s="56" t="s">
        <v>122</v>
      </c>
      <c r="P22" t="s">
        <v>169</v>
      </c>
    </row>
    <row r="23" spans="1:16" ht="15.6" x14ac:dyDescent="0.3">
      <c r="A23" s="56">
        <v>2</v>
      </c>
      <c r="B23" s="4" t="s">
        <v>152</v>
      </c>
      <c r="N23" s="56">
        <v>6</v>
      </c>
      <c r="O23" s="56" t="s">
        <v>29</v>
      </c>
      <c r="P23" t="s">
        <v>166</v>
      </c>
    </row>
    <row r="24" spans="1:16" ht="15.6" x14ac:dyDescent="0.3">
      <c r="A24" s="56">
        <v>4</v>
      </c>
      <c r="B24" s="4" t="s">
        <v>149</v>
      </c>
      <c r="N24" s="56">
        <v>6</v>
      </c>
      <c r="O24" s="56" t="s">
        <v>90</v>
      </c>
      <c r="P24" t="s">
        <v>170</v>
      </c>
    </row>
    <row r="25" spans="1:16" ht="15.6" x14ac:dyDescent="0.3">
      <c r="A25" s="56">
        <v>13</v>
      </c>
      <c r="B25" s="4" t="s">
        <v>153</v>
      </c>
    </row>
    <row r="26" spans="1:16" ht="15.6" x14ac:dyDescent="0.3">
      <c r="A26" s="56">
        <v>0</v>
      </c>
      <c r="B26" s="4" t="s">
        <v>154</v>
      </c>
    </row>
    <row r="27" spans="1:16" ht="15.6" x14ac:dyDescent="0.3">
      <c r="A27" s="56">
        <v>1</v>
      </c>
      <c r="B27" s="4" t="s">
        <v>155</v>
      </c>
    </row>
    <row r="28" spans="1:16" ht="15.6" x14ac:dyDescent="0.3">
      <c r="A28" s="56">
        <v>6</v>
      </c>
      <c r="B28" s="4" t="s">
        <v>148</v>
      </c>
    </row>
    <row r="29" spans="1:16" ht="15.6" x14ac:dyDescent="0.3">
      <c r="A29" s="56">
        <v>5</v>
      </c>
      <c r="B29" s="4" t="s">
        <v>150</v>
      </c>
    </row>
    <row r="30" spans="1:16" ht="15.6" x14ac:dyDescent="0.3">
      <c r="A30" s="56">
        <v>2</v>
      </c>
      <c r="B30" s="4" t="s">
        <v>147</v>
      </c>
    </row>
    <row r="31" spans="1:16" ht="15.6" x14ac:dyDescent="0.3">
      <c r="A31" s="57">
        <v>132</v>
      </c>
      <c r="B31" s="5" t="s">
        <v>157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47DA8-55E4-419F-9DC3-559A9CC9DB43}">
  <dimension ref="A1"/>
  <sheetViews>
    <sheetView workbookViewId="0"/>
  </sheetViews>
  <sheetFormatPr defaultRowHeight="14.4" x14ac:dyDescent="0.3"/>
  <sheetData>
    <row r="1" spans="1:1" ht="23.4" x14ac:dyDescent="0.45">
      <c r="A1" s="64" t="s">
        <v>132</v>
      </c>
    </row>
  </sheetData>
  <pageMargins left="0.7" right="0.7" top="0.75" bottom="0.75" header="0.3" footer="0.3"/>
  <drawing r:id="rId1"/>
  <legacyDrawing r:id="rId2"/>
  <oleObjects>
    <mc:AlternateContent xmlns:mc="http://schemas.openxmlformats.org/markup-compatibility/2006">
      <mc:Choice Requires="x14">
        <oleObject progId="Document" dvAspect="DVASPECT_ICON" shapeId="3074" r:id="rId3">
          <objectPr defaultSize="0" r:id="rId4">
            <anchor moveWithCells="1">
              <from>
                <xdr:col>5</xdr:col>
                <xdr:colOff>190500</xdr:colOff>
                <xdr:row>109</xdr:row>
                <xdr:rowOff>0</xdr:rowOff>
              </from>
              <to>
                <xdr:col>6</xdr:col>
                <xdr:colOff>495300</xdr:colOff>
                <xdr:row>112</xdr:row>
                <xdr:rowOff>144780</xdr:rowOff>
              </to>
            </anchor>
          </objectPr>
        </oleObject>
      </mc:Choice>
      <mc:Fallback>
        <oleObject progId="Document" dvAspect="DVASPECT_ICON" shapeId="3074" r:id="rId3"/>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72DA9-C734-4B0E-8D69-F3D47DF4D300}">
  <dimension ref="A1"/>
  <sheetViews>
    <sheetView zoomScaleNormal="100" workbookViewId="0"/>
  </sheetViews>
  <sheetFormatPr defaultRowHeight="14.4" x14ac:dyDescent="0.3"/>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B5CF4-C08B-4B17-B434-93A0530F69D3}">
  <dimension ref="A1"/>
  <sheetViews>
    <sheetView workbookViewId="0"/>
  </sheetViews>
  <sheetFormatPr defaultRowHeight="14.4" x14ac:dyDescent="0.3"/>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7170" r:id="rId4">
          <objectPr defaultSize="0" autoPict="0" r:id="rId5">
            <anchor moveWithCells="1">
              <from>
                <xdr:col>0</xdr:col>
                <xdr:colOff>0</xdr:colOff>
                <xdr:row>128</xdr:row>
                <xdr:rowOff>53340</xdr:rowOff>
              </from>
              <to>
                <xdr:col>14</xdr:col>
                <xdr:colOff>0</xdr:colOff>
                <xdr:row>176</xdr:row>
                <xdr:rowOff>38100</xdr:rowOff>
              </to>
            </anchor>
          </objectPr>
        </oleObject>
      </mc:Choice>
      <mc:Fallback>
        <oleObject progId="Acrobat Document" shapeId="7170" r:id="rId4"/>
      </mc:Fallback>
    </mc:AlternateContent>
    <mc:AlternateContent xmlns:mc="http://schemas.openxmlformats.org/markup-compatibility/2006">
      <mc:Choice Requires="x14">
        <oleObject progId="Acrobat.Document.DC" dvAspect="DVASPECT_ICON" shapeId="7175" r:id="rId6">
          <objectPr defaultSize="0" r:id="rId7">
            <anchor moveWithCells="1">
              <from>
                <xdr:col>6</xdr:col>
                <xdr:colOff>304800</xdr:colOff>
                <xdr:row>192</xdr:row>
                <xdr:rowOff>7620</xdr:rowOff>
              </from>
              <to>
                <xdr:col>8</xdr:col>
                <xdr:colOff>0</xdr:colOff>
                <xdr:row>195</xdr:row>
                <xdr:rowOff>152400</xdr:rowOff>
              </to>
            </anchor>
          </objectPr>
        </oleObject>
      </mc:Choice>
      <mc:Fallback>
        <oleObject progId="Acrobat.Document.DC" dvAspect="DVASPECT_ICON" shapeId="7175" r:id="rId6"/>
      </mc:Fallback>
    </mc:AlternateContent>
    <mc:AlternateContent xmlns:mc="http://schemas.openxmlformats.org/markup-compatibility/2006">
      <mc:Choice Requires="x14">
        <oleObject progId="Acrobat.Document.DC" dvAspect="DVASPECT_ICON" shapeId="7177" r:id="rId8">
          <objectPr defaultSize="0" r:id="rId9">
            <anchor moveWithCells="1">
              <from>
                <xdr:col>6</xdr:col>
                <xdr:colOff>297180</xdr:colOff>
                <xdr:row>15</xdr:row>
                <xdr:rowOff>53340</xdr:rowOff>
              </from>
              <to>
                <xdr:col>7</xdr:col>
                <xdr:colOff>601980</xdr:colOff>
                <xdr:row>19</xdr:row>
                <xdr:rowOff>22860</xdr:rowOff>
              </to>
            </anchor>
          </objectPr>
        </oleObject>
      </mc:Choice>
      <mc:Fallback>
        <oleObject progId="Acrobat.Document.DC" dvAspect="DVASPECT_ICON" shapeId="7177" r:id="rId8"/>
      </mc:Fallback>
    </mc:AlternateContent>
    <mc:AlternateContent xmlns:mc="http://schemas.openxmlformats.org/markup-compatibility/2006">
      <mc:Choice Requires="x14">
        <oleObject progId="Acrobat.Document.DC" shapeId="7179" r:id="rId10">
          <objectPr defaultSize="0" autoPict="0" r:id="rId11">
            <anchor moveWithCells="1">
              <from>
                <xdr:col>0</xdr:col>
                <xdr:colOff>53340</xdr:colOff>
                <xdr:row>250</xdr:row>
                <xdr:rowOff>144780</xdr:rowOff>
              </from>
              <to>
                <xdr:col>11</xdr:col>
                <xdr:colOff>30480</xdr:colOff>
                <xdr:row>298</xdr:row>
                <xdr:rowOff>99060</xdr:rowOff>
              </to>
            </anchor>
          </objectPr>
        </oleObject>
      </mc:Choice>
      <mc:Fallback>
        <oleObject progId="Acrobat.Document.DC" shapeId="7179" r:id="rId1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5562A-B055-4D73-ACC9-E4C7E94ABAAA}">
  <dimension ref="A1"/>
  <sheetViews>
    <sheetView workbookViewId="0">
      <selection activeCell="Q1" sqref="Q1"/>
    </sheetView>
  </sheetViews>
  <sheetFormatPr defaultRowHeight="14.4" x14ac:dyDescent="0.3"/>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dvAspect="DVASPECT_ICON" shapeId="8197" r:id="rId4">
          <objectPr defaultSize="0" r:id="rId5">
            <anchor moveWithCells="1">
              <from>
                <xdr:col>5</xdr:col>
                <xdr:colOff>342900</xdr:colOff>
                <xdr:row>184</xdr:row>
                <xdr:rowOff>137160</xdr:rowOff>
              </from>
              <to>
                <xdr:col>7</xdr:col>
                <xdr:colOff>38100</xdr:colOff>
                <xdr:row>188</xdr:row>
                <xdr:rowOff>99060</xdr:rowOff>
              </to>
            </anchor>
          </objectPr>
        </oleObject>
      </mc:Choice>
      <mc:Fallback>
        <oleObject progId="Acrobat.Document.DC" dvAspect="DVASPECT_ICON" shapeId="8197" r:id="rId4"/>
      </mc:Fallback>
    </mc:AlternateContent>
    <mc:AlternateContent xmlns:mc="http://schemas.openxmlformats.org/markup-compatibility/2006">
      <mc:Choice Requires="x14">
        <oleObject progId="Acrobat.Document.DC" shapeId="8199" r:id="rId6">
          <objectPr defaultSize="0" autoPict="0" r:id="rId7">
            <anchor moveWithCells="1">
              <from>
                <xdr:col>0</xdr:col>
                <xdr:colOff>0</xdr:colOff>
                <xdr:row>263</xdr:row>
                <xdr:rowOff>167640</xdr:rowOff>
              </from>
              <to>
                <xdr:col>11</xdr:col>
                <xdr:colOff>274320</xdr:colOff>
                <xdr:row>313</xdr:row>
                <xdr:rowOff>137160</xdr:rowOff>
              </to>
            </anchor>
          </objectPr>
        </oleObject>
      </mc:Choice>
      <mc:Fallback>
        <oleObject progId="Acrobat.Document.DC" shapeId="8199" r:id="rId6"/>
      </mc:Fallback>
    </mc:AlternateContent>
    <mc:AlternateContent xmlns:mc="http://schemas.openxmlformats.org/markup-compatibility/2006">
      <mc:Choice Requires="x14">
        <oleObject progId="Acrobat.Document.DC" shapeId="8200" r:id="rId8">
          <objectPr defaultSize="0" autoPict="0" r:id="rId9">
            <anchor moveWithCells="1">
              <from>
                <xdr:col>0</xdr:col>
                <xdr:colOff>0</xdr:colOff>
                <xdr:row>314</xdr:row>
                <xdr:rowOff>60960</xdr:rowOff>
              </from>
              <to>
                <xdr:col>11</xdr:col>
                <xdr:colOff>373380</xdr:colOff>
                <xdr:row>365</xdr:row>
                <xdr:rowOff>0</xdr:rowOff>
              </to>
            </anchor>
          </objectPr>
        </oleObject>
      </mc:Choice>
      <mc:Fallback>
        <oleObject progId="Acrobat.Document.DC" shapeId="8200" r:id="rId8"/>
      </mc:Fallback>
    </mc:AlternateContent>
    <mc:AlternateContent xmlns:mc="http://schemas.openxmlformats.org/markup-compatibility/2006">
      <mc:Choice Requires="x14">
        <oleObject progId="Acrobat.Document.DC" shapeId="8203" r:id="rId10">
          <objectPr defaultSize="0" autoPict="0" r:id="rId11">
            <anchor moveWithCells="1">
              <from>
                <xdr:col>0</xdr:col>
                <xdr:colOff>0</xdr:colOff>
                <xdr:row>365</xdr:row>
                <xdr:rowOff>121920</xdr:rowOff>
              </from>
              <to>
                <xdr:col>16</xdr:col>
                <xdr:colOff>30480</xdr:colOff>
                <xdr:row>407</xdr:row>
                <xdr:rowOff>83820</xdr:rowOff>
              </to>
            </anchor>
          </objectPr>
        </oleObject>
      </mc:Choice>
      <mc:Fallback>
        <oleObject progId="Acrobat.Document.DC" shapeId="8203" r:id="rId10"/>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449df8c-a5d7-44b4-bd04-b491324140cc" xsi:nil="true"/>
    <UpdatedTime xmlns="ca9869e0-8d6f-4352-9127-7497bf0c29b7" xsi:nil="true"/>
    <lcf76f155ced4ddcb4097134ff3c332f xmlns="ca9869e0-8d6f-4352-9127-7497bf0c29b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5A5F2896D703042B0C60CDDCF8961B8" ma:contentTypeVersion="16" ma:contentTypeDescription="Create a new document." ma:contentTypeScope="" ma:versionID="7cf739f66911afb4991c5511d853ec2a">
  <xsd:schema xmlns:xsd="http://www.w3.org/2001/XMLSchema" xmlns:xs="http://www.w3.org/2001/XMLSchema" xmlns:p="http://schemas.microsoft.com/office/2006/metadata/properties" xmlns:ns2="ca9869e0-8d6f-4352-9127-7497bf0c29b7" xmlns:ns3="9449df8c-a5d7-44b4-bd04-b491324140cc" targetNamespace="http://schemas.microsoft.com/office/2006/metadata/properties" ma:root="true" ma:fieldsID="dc51fc6c993baaea2823c55246026683" ns2:_="" ns3:_="">
    <xsd:import namespace="ca9869e0-8d6f-4352-9127-7497bf0c29b7"/>
    <xsd:import namespace="9449df8c-a5d7-44b4-bd04-b491324140c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UpdatedTime"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ServiceLocatio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9869e0-8d6f-4352-9127-7497bf0c29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UpdatedTime" ma:index="12" nillable="true" ma:displayName="Updated Time" ma:format="DateTime" ma:internalName="UpdatedTime">
      <xsd:simpleType>
        <xsd:restriction base="dms:DateTime"/>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76c042ce-ec41-4722-b74b-8273746b532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49df8c-a5d7-44b4-bd04-b491324140c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75f973a9-8c2d-4236-b6ce-c5b11c7d0d51}" ma:internalName="TaxCatchAll" ma:showField="CatchAllData" ma:web="9449df8c-a5d7-44b4-bd04-b491324140c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16E0D4-CDEE-4BCD-A87F-96EA430FC245}">
  <ds:schemaRefs>
    <ds:schemaRef ds:uri="http://schemas.microsoft.com/office/2006/metadata/properties"/>
    <ds:schemaRef ds:uri="http://schemas.microsoft.com/office/infopath/2007/PartnerControls"/>
    <ds:schemaRef ds:uri="9449df8c-a5d7-44b4-bd04-b491324140cc"/>
    <ds:schemaRef ds:uri="ca9869e0-8d6f-4352-9127-7497bf0c29b7"/>
  </ds:schemaRefs>
</ds:datastoreItem>
</file>

<file path=customXml/itemProps2.xml><?xml version="1.0" encoding="utf-8"?>
<ds:datastoreItem xmlns:ds="http://schemas.openxmlformats.org/officeDocument/2006/customXml" ds:itemID="{284176F9-C91D-4AAB-94B3-A4388529680E}">
  <ds:schemaRefs>
    <ds:schemaRef ds:uri="http://schemas.microsoft.com/sharepoint/v3/contenttype/forms"/>
  </ds:schemaRefs>
</ds:datastoreItem>
</file>

<file path=customXml/itemProps3.xml><?xml version="1.0" encoding="utf-8"?>
<ds:datastoreItem xmlns:ds="http://schemas.openxmlformats.org/officeDocument/2006/customXml" ds:itemID="{20A712EF-059C-4D46-A54F-4FEF579369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9869e0-8d6f-4352-9127-7497bf0c29b7"/>
    <ds:schemaRef ds:uri="9449df8c-a5d7-44b4-bd04-b49132414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Coversheet</vt:lpstr>
      <vt:lpstr>List of Proposals</vt:lpstr>
      <vt:lpstr>Analysis-calc</vt:lpstr>
      <vt:lpstr>Counts</vt:lpstr>
      <vt:lpstr>Submissions 1-10</vt:lpstr>
      <vt:lpstr>Submissions 11-20</vt:lpstr>
      <vt:lpstr>Submissions 21-27</vt:lpstr>
      <vt:lpstr>Submissions 28-33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Cheryl Foster</dc:creator>
  <cp:lastModifiedBy>Cheryl Foster</cp:lastModifiedBy>
  <cp:lastPrinted>2024-05-21T15:52:00Z</cp:lastPrinted>
  <dcterms:created xsi:type="dcterms:W3CDTF">2024-04-18T15:37:15Z</dcterms:created>
  <dcterms:modified xsi:type="dcterms:W3CDTF">2024-06-10T15:03:18Z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0x01010005A5F2896D703042B0C60CDDCF8961B8</vt:lpwstr>
  </property>
  <property fmtid="{D5CDD505-2E9C-101B-9397-08002B2CF9AE}" pid="3" name="MediaServiceImageTags">
    <vt:lpwstr/>
  </property>
</Properties>
</file>